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28680" yWindow="-120" windowWidth="29040" windowHeight="15720" firstSheet="1" activeTab="5"/>
  </bookViews>
  <sheets>
    <sheet name="【様式】見積書" sheetId="1" r:id="rId1"/>
    <sheet name="【記入例】見積書" sheetId="7" r:id="rId2"/>
    <sheet name="【様式1-1】ハードウェア一覧" sheetId="4" r:id="rId3"/>
    <sheet name="【様式1-2】OS・ミドルウェア・ソフトウェア一覧" sheetId="2" r:id="rId4"/>
    <sheet name="【様式1-3】システム構築一覧" sheetId="9" r:id="rId5"/>
    <sheet name="【様式1-4】運用保守項目一覧" sheetId="10" r:id="rId6"/>
  </sheets>
  <definedNames>
    <definedName name="__sl1" localSheetId="2">#REF!</definedName>
    <definedName name="__sl1">#REF!</definedName>
    <definedName name="__sl2" localSheetId="2">#REF!</definedName>
    <definedName name="__sl2">#REF!</definedName>
    <definedName name="__sl3" localSheetId="2">#REF!</definedName>
    <definedName name="__sl3">#REF!</definedName>
    <definedName name="__sl4" localSheetId="2">#REF!</definedName>
    <definedName name="__sl4">#REF!</definedName>
    <definedName name="_1検収推定明細" localSheetId="2">#REF!</definedName>
    <definedName name="_1検収推定明細">#REF!</definedName>
    <definedName name="_6仕様要件書__1_1_1">_6仕様要件書__1_1_1</definedName>
    <definedName name="_sl1" localSheetId="2">#REF!</definedName>
    <definedName name="_sl1">#REF!</definedName>
    <definedName name="_sl2" localSheetId="2">#REF!</definedName>
    <definedName name="_sl2">#REF!</definedName>
    <definedName name="_sl3" localSheetId="2">#REF!</definedName>
    <definedName name="_sl3">#REF!</definedName>
    <definedName name="_sl4" localSheetId="2">#REF!</definedName>
    <definedName name="_sl4">#REF!</definedName>
    <definedName name="a" localSheetId="2">#REF!</definedName>
    <definedName name="a">#REF!</definedName>
    <definedName name="AA_1">AA_1</definedName>
    <definedName name="ＡＡＡ" localSheetId="2">#REF!</definedName>
    <definedName name="ＡＡＡ">#REF!</definedName>
    <definedName name="aaaa" hidden="1">{"'100DPro'!$A$1:$H$149"}</definedName>
    <definedName name="aaaaa" hidden="1">{"'100DPro'!$A$1:$H$149"}</definedName>
    <definedName name="Access_Button" hidden="1">"価格H_hard_諸元___2__List"</definedName>
    <definedName name="AccessDatabase" hidden="1">"C:\MTAKAHAS\価格H.mdb"</definedName>
    <definedName name="ＡＰ工数" localSheetId="2">#REF!</definedName>
    <definedName name="ＡＰ工数">#REF!</definedName>
    <definedName name="ayaka" localSheetId="2">#REF!</definedName>
    <definedName name="ayaka">#REF!</definedName>
    <definedName name="BB_1">BB_1</definedName>
    <definedName name="ｃｃ" hidden="1">{"'100DPro'!$A$1:$H$149"}</definedName>
    <definedName name="CODE指定" localSheetId="2">#REF!</definedName>
    <definedName name="CODE指定">#REF!</definedName>
    <definedName name="ＣＰＵセットＡ" localSheetId="2">#REF!</definedName>
    <definedName name="ＣＰＵセットＡ">#REF!</definedName>
    <definedName name="ＣＰＵセットＢ" localSheetId="2">#REF!</definedName>
    <definedName name="ＣＰＵセットＢ">#REF!</definedName>
    <definedName name="ＣＰＵセットC" localSheetId="2">#REF!</definedName>
    <definedName name="ＣＰＵセットC">#REF!</definedName>
    <definedName name="ＣＰＵ数" localSheetId="2">#REF!</definedName>
    <definedName name="ＣＰＵ数">#REF!</definedName>
    <definedName name="DATA" localSheetId="2">#REF!</definedName>
    <definedName name="DATA">#REF!</definedName>
    <definedName name="ＤＩＳＫセットＡ" localSheetId="2">#REF!</definedName>
    <definedName name="ＤＩＳＫセットＡ">#REF!</definedName>
    <definedName name="ＤＩＳＫセットＢ" localSheetId="2">#REF!</definedName>
    <definedName name="ＤＩＳＫセットＢ">#REF!</definedName>
    <definedName name="ＤＩＳＫセットＣ" localSheetId="2">#REF!</definedName>
    <definedName name="ＤＩＳＫセットＣ">#REF!</definedName>
    <definedName name="ＤＩＳＫセットＳ" localSheetId="2">#REF!</definedName>
    <definedName name="ＤＩＳＫセットＳ">#REF!</definedName>
    <definedName name="ＤＩＳＫタイプ" localSheetId="2">#REF!</definedName>
    <definedName name="ＤＩＳＫタイプ">#REF!</definedName>
    <definedName name="ＤＩＳＫ容量" localSheetId="2">#REF!</definedName>
    <definedName name="ＤＩＳＫ容量">#REF!</definedName>
    <definedName name="Dollar" localSheetId="2">#REF!</definedName>
    <definedName name="Dollar">#REF!</definedName>
    <definedName name="EIA" localSheetId="2">#REF!</definedName>
    <definedName name="EIA">#REF!</definedName>
    <definedName name="Excel_BuiltIn_Print_Area" localSheetId="2">#REF!</definedName>
    <definedName name="Excel_BuiltIn_Print_Area">#REF!</definedName>
    <definedName name="Excel_BuiltIn_Print_Area_1_1" localSheetId="2">#REF!</definedName>
    <definedName name="Excel_BuiltIn_Print_Area_1_1">#REF!</definedName>
    <definedName name="Excel_BuiltIn_Print_Area_2_1" localSheetId="2">#REF!</definedName>
    <definedName name="Excel_BuiltIn_Print_Area_2_1">#REF!</definedName>
    <definedName name="Excel_BuiltIn_Recorder" localSheetId="2">#REF!</definedName>
    <definedName name="Excel_BuiltIn_Recorder">#REF!</definedName>
    <definedName name="ＧＢＩＴ" localSheetId="2">#REF!</definedName>
    <definedName name="ＧＢＩＴ">#REF!</definedName>
    <definedName name="GP" localSheetId="2">#REF!+1</definedName>
    <definedName name="GP">#REF!+1</definedName>
    <definedName name="hanni" localSheetId="2">#REF!</definedName>
    <definedName name="hanni">#REF!</definedName>
    <definedName name="HTML_CodePage" hidden="1">932</definedName>
    <definedName name="HTML_Control" hidden="1">{"'100DPro'!$A$1:$H$149"}</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HTML1_1" hidden="1">"[PRIXV352.XLS]ISM352!$D$45:$H$337"</definedName>
    <definedName name="HTML1_10" hidden="1">""</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5" hidden="1">""</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0" hidden="1">""</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5" hidden="1">""</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1" hidden="1">1</definedName>
    <definedName name="HTML7_12" hidden="1">"C:\ALAIN\ISM\price\wkg.htm"</definedName>
    <definedName name="HTML7_2" hidden="1">1</definedName>
    <definedName name="HTML7_4" hidden="1">"PC-Workgroup Master"</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1" hidden="1">1</definedName>
    <definedName name="HTML8_12" hidden="1">"C:\ALAIN\ISM\PRICE\Tk.htm"</definedName>
    <definedName name="HTML8_2" hidden="1">1</definedName>
    <definedName name="HTML8_4" hidden="1">"ISM/OpenMaster Toolkits"</definedName>
    <definedName name="HTML8_6" hidden="1">1</definedName>
    <definedName name="HTML8_7" hidden="1">-4146</definedName>
    <definedName name="HTML8_8" hidden="1">35218</definedName>
    <definedName name="HTML8_9" hidden="1">"MARGERIDE"</definedName>
    <definedName name="HTMLCount" hidden="1">8</definedName>
    <definedName name="HW一時" localSheetId="2">#REF!</definedName>
    <definedName name="HW一時">#REF!</definedName>
    <definedName name="HW保守" localSheetId="2">#REF!</definedName>
    <definedName name="HW保守">#REF!</definedName>
    <definedName name="ido" localSheetId="2">#REF!</definedName>
    <definedName name="ido">#REF!</definedName>
    <definedName name="ido2_1">ido2_1</definedName>
    <definedName name="ido2_2">ido2_2</definedName>
    <definedName name="ＩＦ数" localSheetId="2">#REF!</definedName>
    <definedName name="ＩＦ数">#REF!</definedName>
    <definedName name="ＩＦ台数" localSheetId="2">#REF!</definedName>
    <definedName name="ＩＦ台数">#REF!</definedName>
    <definedName name="ISEあいメール機器一覧" localSheetId="2">#REF!</definedName>
    <definedName name="ISEあいメール機器一覧">#REF!</definedName>
    <definedName name="ISE全CL" localSheetId="2">#REF!</definedName>
    <definedName name="ISE全CL">#REF!</definedName>
    <definedName name="ISE全SV" localSheetId="2">#REF!</definedName>
    <definedName name="ISE全SV">#REF!</definedName>
    <definedName name="ＪＥＣＣ等償却率" localSheetId="2">#REF!</definedName>
    <definedName name="ＪＥＣＣ等償却率">#REF!</definedName>
    <definedName name="kijun" localSheetId="2">#REF!</definedName>
    <definedName name="kijun">#REF!</definedName>
    <definedName name="KISI_CLI" localSheetId="2">#REF!</definedName>
    <definedName name="KISI_CLI">#REF!</definedName>
    <definedName name="lblninsyo" localSheetId="2">#REF!</definedName>
    <definedName name="lblninsyo">#REF!</definedName>
    <definedName name="Macro4" localSheetId="2">#REF!</definedName>
    <definedName name="Macro4">#REF!</definedName>
    <definedName name="Maint" localSheetId="2">#REF!</definedName>
    <definedName name="Maint">#REF!</definedName>
    <definedName name="Maintff" localSheetId="2">#REF!</definedName>
    <definedName name="Maintff">#REF!</definedName>
    <definedName name="midashi" localSheetId="2">#REF!</definedName>
    <definedName name="midashi">#REF!</definedName>
    <definedName name="moto_kijun" localSheetId="2">#REF!</definedName>
    <definedName name="moto_kijun">#REF!</definedName>
    <definedName name="NES委託率" localSheetId="2">#REF!</definedName>
    <definedName name="NES委託率">#REF!</definedName>
    <definedName name="NW工事" localSheetId="2">#REF!</definedName>
    <definedName name="NW工事">#REF!</definedName>
    <definedName name="Nｺｰﾄﾞ" localSheetId="2">#REF!</definedName>
    <definedName name="Nｺｰﾄﾞ">#REF!</definedName>
    <definedName name="pc_and_Printer" localSheetId="2">#REF!</definedName>
    <definedName name="pc_and_Printer">#REF!</definedName>
    <definedName name="pc_and_printer_supports" localSheetId="2">#REF!</definedName>
    <definedName name="pc_and_printer_supports">#REF!</definedName>
    <definedName name="pc_and_printer_supports02" localSheetId="2">#REF!</definedName>
    <definedName name="pc_and_printer_supports02">#REF!</definedName>
    <definedName name="pc_and_printer_supports03" localSheetId="2">#REF!</definedName>
    <definedName name="pc_and_printer_supports03">#REF!</definedName>
    <definedName name="PC_and_ptinter出し値" localSheetId="2">#REF!</definedName>
    <definedName name="PC_and_ptinter出し値">#REF!</definedName>
    <definedName name="PC_and_ptinter出し値02" localSheetId="2">#REF!</definedName>
    <definedName name="PC_and_ptinter出し値02">#REF!</definedName>
    <definedName name="PC_and_ptinter出し値03" localSheetId="2">#REF!</definedName>
    <definedName name="PC_and_ptinter出し値03">#REF!</definedName>
    <definedName name="PKG一時" localSheetId="2">#REF!</definedName>
    <definedName name="PKG一時">#REF!</definedName>
    <definedName name="PKG付替" localSheetId="2">#REF!</definedName>
    <definedName name="PKG付替">#REF!</definedName>
    <definedName name="PKG保守" localSheetId="2">#REF!</definedName>
    <definedName name="PKG保守">#REF!</definedName>
    <definedName name="Pos_SQL_Make_1">Pos_SQL_Make_1</definedName>
    <definedName name="Pos_SQL_Make_2">Pos_SQL_Make_2</definedName>
    <definedName name="_xlnm.Print_Area" localSheetId="1">【記入例】見積書!$A$1:$T$75</definedName>
    <definedName name="_xlnm.Print_Area" localSheetId="0">【様式】見積書!$A$1:$T$77</definedName>
    <definedName name="_xlnm.Print_Area" localSheetId="4">'【様式1-3】システム構築一覧'!$A$1:$R$53</definedName>
    <definedName name="_xlnm.Print_Area" localSheetId="5">'【様式1-4】運用保守項目一覧'!$A$1:$R$65</definedName>
    <definedName name="_xlnm.Print_Area">#REF!</definedName>
    <definedName name="_xlnm.Print_Titles" localSheetId="4">'【様式1-3】システム構築一覧'!$6:$7</definedName>
    <definedName name="_xlnm.Print_Titles" localSheetId="5">'【様式1-4】運用保守項目一覧'!$6:$7</definedName>
    <definedName name="_xlnm.Recorder" localSheetId="2">#REF!</definedName>
    <definedName name="_xlnm.Recorder">#REF!</definedName>
    <definedName name="SBU区分" localSheetId="2">#REF!</definedName>
    <definedName name="SBU区分">#REF!</definedName>
    <definedName name="SGAe" localSheetId="2">#REF!</definedName>
    <definedName name="SGAe">#REF!</definedName>
    <definedName name="SGAf" localSheetId="2">#REF!</definedName>
    <definedName name="SGAf">#REF!</definedName>
    <definedName name="SGAn" localSheetId="2">#REF!</definedName>
    <definedName name="SGAn">#REF!</definedName>
    <definedName name="SGAo" localSheetId="2">#REF!</definedName>
    <definedName name="SGAo">#REF!</definedName>
    <definedName name="sheet_kijun" localSheetId="2">#REF!</definedName>
    <definedName name="sheet_kijun">#REF!</definedName>
    <definedName name="SI一時" localSheetId="2">#REF!</definedName>
    <definedName name="SI一時">#REF!</definedName>
    <definedName name="SI原価率" localSheetId="2">#REF!</definedName>
    <definedName name="SI原価率">#REF!</definedName>
    <definedName name="SI仕切" localSheetId="2">#REF!</definedName>
    <definedName name="SI仕切">#REF!</definedName>
    <definedName name="SI保守" localSheetId="2">#REF!</definedName>
    <definedName name="SI保守">#REF!</definedName>
    <definedName name="slist原因区分１" localSheetId="2">#REF!</definedName>
    <definedName name="slist原因区分１">#REF!</definedName>
    <definedName name="slist原因区分２" localSheetId="2">#REF!</definedName>
    <definedName name="slist原因区分２">#REF!</definedName>
    <definedName name="STNMTBL" localSheetId="2">#REF!</definedName>
    <definedName name="STNMTBL">#REF!</definedName>
    <definedName name="TauxDollar" localSheetId="2">#REF!</definedName>
    <definedName name="TauxDollar">#REF!</definedName>
    <definedName name="TEST" localSheetId="2">#REF!</definedName>
    <definedName name="TEST">#REF!</definedName>
    <definedName name="toto" localSheetId="2">#REF!</definedName>
    <definedName name="toto">#REF!</definedName>
    <definedName name="tt" localSheetId="2">#REF!</definedName>
    <definedName name="tt">#REF!</definedName>
    <definedName name="Uplift" localSheetId="2">#REF!</definedName>
    <definedName name="Uplift">#REF!</definedName>
    <definedName name="UPS" localSheetId="2">#REF!</definedName>
    <definedName name="UPS">#REF!</definedName>
    <definedName name="VA" localSheetId="2">#REF!</definedName>
    <definedName name="VA">#REF!</definedName>
    <definedName name="wrn.RBOD." hidden="1">{"RBOD1",#N/A,FALSE,"保険課ＯＡシステム生産管理表";"RBOD2",#N/A,FALSE,"保険課ＯＡシステム生産管理表";"RBOD3",#N/A,FALSE,"保険課ＯＡシステム生産管理表"}</definedName>
    <definedName name="zone_impression" localSheetId="2">#REF!</definedName>
    <definedName name="zone_impression">#REF!</definedName>
    <definedName name="ああ_1">ああ_1</definedName>
    <definedName name="い" localSheetId="2">#REF!</definedName>
    <definedName name="い">#REF!</definedName>
    <definedName name="オプション12_Click_1">オプション12_Click_1</definedName>
    <definedName name="オン改造規模" localSheetId="2">#REF!</definedName>
    <definedName name="オン改造規模">#REF!</definedName>
    <definedName name="オン規模" localSheetId="2">#REF!</definedName>
    <definedName name="オン規模">#REF!</definedName>
    <definedName name="オン元規模" localSheetId="2">#REF!</definedName>
    <definedName name="オン元規模">#REF!</definedName>
    <definedName name="ｷｬﾋﾞﾈｯﾄ" localSheetId="2">#REF!</definedName>
    <definedName name="ｷｬﾋﾞﾈｯﾄ">#REF!</definedName>
    <definedName name="サーバ" localSheetId="2">#REF!</definedName>
    <definedName name="サーバ">#REF!</definedName>
    <definedName name="サーバタイプ" localSheetId="2">#REF!</definedName>
    <definedName name="サーバタイプ">#REF!</definedName>
    <definedName name="システム名" localSheetId="2">#REF!</definedName>
    <definedName name="システム名">#REF!</definedName>
    <definedName name="そーてっく" localSheetId="2">#REF!</definedName>
    <definedName name="そーてっく">#REF!</definedName>
    <definedName name="ﾀｲﾄﾙ行" localSheetId="2">#REF!</definedName>
    <definedName name="ﾀｲﾄﾙ行">#REF!</definedName>
    <definedName name="タイムレコーダー" localSheetId="2">#REF!</definedName>
    <definedName name="タイムレコーダー">#REF!</definedName>
    <definedName name="ﾀﾀ_1">ﾀﾀ_1</definedName>
    <definedName name="ディスク" localSheetId="2">#REF!</definedName>
    <definedName name="ディスク">#REF!</definedName>
    <definedName name="テスト系" localSheetId="2">#REF!</definedName>
    <definedName name="テスト系">#REF!</definedName>
    <definedName name="バックアップ" localSheetId="2">#REF!</definedName>
    <definedName name="バックアップ">#REF!</definedName>
    <definedName name="バッチ改造規模" localSheetId="2">#REF!</definedName>
    <definedName name="バッチ改造規模">#REF!</definedName>
    <definedName name="バッチ規模" localSheetId="2">#REF!</definedName>
    <definedName name="バッチ規模">#REF!</definedName>
    <definedName name="バッチ元規模" localSheetId="2">#REF!</definedName>
    <definedName name="バッチ元規模">#REF!</definedName>
    <definedName name="ピボットエリア" localSheetId="2">#REF!</definedName>
    <definedName name="ピボットエリア">#REF!</definedName>
    <definedName name="ﾌﾟﾗｯﾄﾎｰﾑ未回答" localSheetId="2">#REF!</definedName>
    <definedName name="ﾌﾟﾗｯﾄﾎｰﾑ未回答">#REF!</definedName>
    <definedName name="プリンタ台数" localSheetId="2">#REF!</definedName>
    <definedName name="プリンタ台数">#REF!</definedName>
    <definedName name="マニュアル" localSheetId="2">#REF!</definedName>
    <definedName name="マニュアル">#REF!</definedName>
    <definedName name="メモリ量" localSheetId="2">#REF!</definedName>
    <definedName name="メモリ量">#REF!</definedName>
    <definedName name="リスト１" localSheetId="2">#REF!</definedName>
    <definedName name="リスト１">#REF!</definedName>
    <definedName name="扱い別" localSheetId="2">#REF!</definedName>
    <definedName name="扱い別">#REF!</definedName>
    <definedName name="印" localSheetId="2">#REF!</definedName>
    <definedName name="印">#REF!</definedName>
    <definedName name="印刷範囲120" localSheetId="2">#REF!</definedName>
    <definedName name="印刷範囲120">#REF!</definedName>
    <definedName name="印刷範囲122" localSheetId="2">#REF!</definedName>
    <definedName name="印刷範囲122">#REF!</definedName>
    <definedName name="印刷範囲200" localSheetId="2">#REF!</definedName>
    <definedName name="印刷範囲200">#REF!</definedName>
    <definedName name="印刷範囲300" localSheetId="2">#REF!</definedName>
    <definedName name="印刷範囲300">#REF!</definedName>
    <definedName name="印刷範囲400" localSheetId="2">#REF!</definedName>
    <definedName name="印刷範囲400">#REF!</definedName>
    <definedName name="印刷範囲Ａ" localSheetId="2">#REF!</definedName>
    <definedName name="印刷範囲Ａ">#REF!</definedName>
    <definedName name="印刷範囲スケ" localSheetId="2">#REF!</definedName>
    <definedName name="印刷範囲スケ">#REF!</definedName>
    <definedName name="運用一時" localSheetId="2">#REF!</definedName>
    <definedName name="運用一時">#REF!</definedName>
    <definedName name="運用保守" localSheetId="2">#REF!</definedName>
    <definedName name="運用保守">#REF!</definedName>
    <definedName name="営業手数料２" localSheetId="2">#REF!</definedName>
    <definedName name="営業手数料２">#REF!</definedName>
    <definedName name="価格H_hard_諸元___2__List" localSheetId="2">#REF!</definedName>
    <definedName name="価格H_hard_諸元___2__List">#REF!</definedName>
    <definedName name="過去引当準備金取崩" localSheetId="2">#REF!</definedName>
    <definedName name="過去引当準備金取崩">#REF!</definedName>
    <definedName name="過去準備金引当率" localSheetId="2">#REF!</definedName>
    <definedName name="過去準備金引当率">#REF!</definedName>
    <definedName name="会社名" localSheetId="2">#REF!</definedName>
    <definedName name="会社名">#REF!</definedName>
    <definedName name="海外" localSheetId="2">#REF!</definedName>
    <definedName name="海外">#REF!</definedName>
    <definedName name="外来患者" localSheetId="2">#REF!</definedName>
    <definedName name="外来患者">#REF!</definedName>
    <definedName name="各種乗率" localSheetId="2">#REF!</definedName>
    <definedName name="各種乗率">#REF!</definedName>
    <definedName name="管理者完了" localSheetId="2">#REF!</definedName>
    <definedName name="管理者完了">#REF!</definedName>
    <definedName name="企通抜けクエリー1" localSheetId="2">#REF!</definedName>
    <definedName name="企通抜けクエリー1">#REF!</definedName>
    <definedName name="機器構成_1">機器構成_1</definedName>
    <definedName name="機種" localSheetId="2">#REF!</definedName>
    <definedName name="機種">#REF!</definedName>
    <definedName name="規格" localSheetId="2">#REF!</definedName>
    <definedName name="規格">#REF!</definedName>
    <definedName name="記号" localSheetId="2">#REF!</definedName>
    <definedName name="記号">#REF!</definedName>
    <definedName name="拠点分類①" localSheetId="2">#REF!</definedName>
    <definedName name="拠点分類①">#REF!</definedName>
    <definedName name="拠点分類②" localSheetId="2">#REF!</definedName>
    <definedName name="拠点分類②">#REF!</definedName>
    <definedName name="拠点分類③" localSheetId="2">#REF!</definedName>
    <definedName name="拠点分類③">#REF!</definedName>
    <definedName name="拠点分類④" localSheetId="2">#REF!</definedName>
    <definedName name="拠点分類④">#REF!</definedName>
    <definedName name="共通費配賦率" localSheetId="2">#REF!</definedName>
    <definedName name="共通費配賦率">#REF!</definedName>
    <definedName name="業務名" localSheetId="2">#REF!</definedName>
    <definedName name="業務名">#REF!</definedName>
    <definedName name="金利賦課率" localSheetId="2">#REF!</definedName>
    <definedName name="金利賦課率">#REF!</definedName>
    <definedName name="検疫HW一時" localSheetId="2">#REF!</definedName>
    <definedName name="検疫HW一時">#REF!</definedName>
    <definedName name="検疫HW保守" localSheetId="2">#REF!</definedName>
    <definedName name="検疫HW保守">#REF!</definedName>
    <definedName name="検疫SI一時" localSheetId="2">#REF!</definedName>
    <definedName name="検疫SI一時">#REF!</definedName>
    <definedName name="現準備金引当率" localSheetId="2">#REF!</definedName>
    <definedName name="現準備金引当率">#REF!</definedName>
    <definedName name="荒屋" localSheetId="2">#REF!</definedName>
    <definedName name="荒屋">#REF!</definedName>
    <definedName name="購入推定明細" localSheetId="2">#REF!</definedName>
    <definedName name="購入推定明細">#REF!</definedName>
    <definedName name="残件数" localSheetId="2">#REF!</definedName>
    <definedName name="残件数">#REF!</definedName>
    <definedName name="残存率①" localSheetId="2">#REF!</definedName>
    <definedName name="残存率①">#REF!</definedName>
    <definedName name="残存率②" localSheetId="2">#REF!</definedName>
    <definedName name="残存率②">#REF!</definedName>
    <definedName name="残存率③" localSheetId="2">#REF!</definedName>
    <definedName name="残存率③">#REF!</definedName>
    <definedName name="残存率④" localSheetId="2">#REF!</definedName>
    <definedName name="残存率④">#REF!</definedName>
    <definedName name="残存率表" localSheetId="2">#REF!</definedName>
    <definedName name="残存率表">#REF!</definedName>
    <definedName name="残存率表１" localSheetId="2">#REF!</definedName>
    <definedName name="残存率表１">#REF!</definedName>
    <definedName name="仕様要件書_">仕様要件書_</definedName>
    <definedName name="仕様要件書__1">仕様要件書__1</definedName>
    <definedName name="仕様要件書__1_1">仕様要件書__1_1</definedName>
    <definedName name="事業部固定費率" localSheetId="2">#REF!</definedName>
    <definedName name="事業部固定費率">#REF!</definedName>
    <definedName name="社内手数料率" localSheetId="2">#REF!</definedName>
    <definedName name="社内手数料率">#REF!</definedName>
    <definedName name="社内手数料率表" localSheetId="2">#REF!</definedName>
    <definedName name="社内手数料率表">#REF!</definedName>
    <definedName name="社内手数料率表１" localSheetId="2">#REF!</definedName>
    <definedName name="社内手数料率表１">#REF!</definedName>
    <definedName name="手続STS" localSheetId="2">#REF!</definedName>
    <definedName name="手続STS">#REF!</definedName>
    <definedName name="受発注期" localSheetId="2">#REF!</definedName>
    <definedName name="受発注期">#REF!</definedName>
    <definedName name="受付件数" localSheetId="2">#REF!</definedName>
    <definedName name="受付件数">#REF!</definedName>
    <definedName name="重量" localSheetId="2">#REF!</definedName>
    <definedName name="重量">#REF!</definedName>
    <definedName name="出力" localSheetId="2">#REF!</definedName>
    <definedName name="出力">#REF!</definedName>
    <definedName name="商品価格表" localSheetId="2">#REF!</definedName>
    <definedName name="商品価格表">#REF!</definedName>
    <definedName name="消耗一時" localSheetId="2">#REF!</definedName>
    <definedName name="消耗一時">#REF!</definedName>
    <definedName name="消耗品" localSheetId="2">#REF!</definedName>
    <definedName name="消耗品">#REF!</definedName>
    <definedName name="情報提供" localSheetId="2">#REF!</definedName>
    <definedName name="情報提供">#REF!</definedName>
    <definedName name="植村" localSheetId="2">#REF!</definedName>
    <definedName name="植村">#REF!</definedName>
    <definedName name="生保入力確認_01結果" localSheetId="2">#REF!</definedName>
    <definedName name="生保入力確認_01結果">#REF!</definedName>
    <definedName name="石原" localSheetId="2">#REF!</definedName>
    <definedName name="石原">#REF!</definedName>
    <definedName name="総合計" localSheetId="2">#REF!</definedName>
    <definedName name="総合計">#REF!</definedName>
    <definedName name="装置" localSheetId="2">OFFSET(#REF!,0,0,COUNTA(#REF!)-1,1)</definedName>
    <definedName name="装置">OFFSET(#REF!,0,0,COUNTA(#REF!)-1,1)</definedName>
    <definedName name="単金" localSheetId="2">#REF!</definedName>
    <definedName name="単金">#REF!</definedName>
    <definedName name="単金2" localSheetId="2">#REF!</definedName>
    <definedName name="単金2">#REF!</definedName>
    <definedName name="担当" localSheetId="2">#REF!</definedName>
    <definedName name="担当">#REF!</definedName>
    <definedName name="担当者完了" localSheetId="2">#REF!</definedName>
    <definedName name="担当者完了">#REF!</definedName>
    <definedName name="端末ＣＰＵ" localSheetId="2">#REF!</definedName>
    <definedName name="端末ＣＰＵ">#REF!</definedName>
    <definedName name="端末台数" localSheetId="2">#REF!</definedName>
    <definedName name="端末台数">#REF!</definedName>
    <definedName name="段階" localSheetId="2">#REF!</definedName>
    <definedName name="段階">#REF!</definedName>
    <definedName name="抽出期間" localSheetId="2">#REF!</definedName>
    <definedName name="抽出期間">#REF!</definedName>
    <definedName name="朝倉" localSheetId="2">#REF!</definedName>
    <definedName name="朝倉">#REF!</definedName>
    <definedName name="辻" localSheetId="2">#REF!</definedName>
    <definedName name="辻">#REF!</definedName>
    <definedName name="導入経費付替率" localSheetId="2">#REF!</definedName>
    <definedName name="導入経費付替率">#REF!</definedName>
    <definedName name="導入経費付替率１" localSheetId="2">#REF!</definedName>
    <definedName name="導入経費付替率１">#REF!</definedName>
    <definedName name="得意先名" localSheetId="2">#REF!</definedName>
    <definedName name="得意先名">#REF!</definedName>
    <definedName name="内臓ＤＩＳＫ" localSheetId="2">#REF!</definedName>
    <definedName name="内臓ＤＩＳＫ">#REF!</definedName>
    <definedName name="入金報奨金率" localSheetId="2">#REF!</definedName>
    <definedName name="入金報奨金率">#REF!</definedName>
    <definedName name="入金報奨金率１" localSheetId="2">#REF!</definedName>
    <definedName name="入金報奨金率１">#REF!</definedName>
    <definedName name="入室情報" localSheetId="2">#REF!</definedName>
    <definedName name="入室情報">#REF!</definedName>
    <definedName name="売上推定明細" localSheetId="2">#REF!</definedName>
    <definedName name="売上推定明細">#REF!</definedName>
    <definedName name="販形①" localSheetId="2">#REF!</definedName>
    <definedName name="販形①">#REF!</definedName>
    <definedName name="販形②" localSheetId="2">#REF!</definedName>
    <definedName name="販形②">#REF!</definedName>
    <definedName name="販形③" localSheetId="2">#REF!</definedName>
    <definedName name="販形③">#REF!</definedName>
    <definedName name="販形④" localSheetId="2">#REF!</definedName>
    <definedName name="販形④">#REF!</definedName>
    <definedName name="販形⑤" localSheetId="2">#REF!</definedName>
    <definedName name="販形⑤">#REF!</definedName>
    <definedName name="販形⑥" localSheetId="2">#REF!</definedName>
    <definedName name="販形⑥">#REF!</definedName>
    <definedName name="販売拠点" localSheetId="2">#REF!</definedName>
    <definedName name="販売拠点">#REF!</definedName>
    <definedName name="販売拠点１" localSheetId="2">#REF!</definedName>
    <definedName name="販売拠点１">#REF!</definedName>
    <definedName name="病床数" localSheetId="2">#REF!</definedName>
    <definedName name="病床数">#REF!</definedName>
    <definedName name="不在者" localSheetId="2">#REF!</definedName>
    <definedName name="不在者">#REF!</definedName>
    <definedName name="付け替" localSheetId="2">#REF!</definedName>
    <definedName name="付け替">#REF!</definedName>
    <definedName name="付替" localSheetId="2">#REF!</definedName>
    <definedName name="付替">#REF!</definedName>
    <definedName name="付替え" localSheetId="2">#REF!</definedName>
    <definedName name="付替え">#REF!</definedName>
    <definedName name="付替乗率①" localSheetId="2">#REF!</definedName>
    <definedName name="付替乗率①">#REF!</definedName>
    <definedName name="付替乗率②" localSheetId="2">#REF!</definedName>
    <definedName name="付替乗率②">#REF!</definedName>
    <definedName name="付替乗率③" localSheetId="2">#REF!</definedName>
    <definedName name="付替乗率③">#REF!</definedName>
    <definedName name="付替乗率④" localSheetId="2">#REF!</definedName>
    <definedName name="付替乗率④">#REF!</definedName>
    <definedName name="付替乗率表" localSheetId="2">#REF!</definedName>
    <definedName name="付替乗率表">#REF!</definedName>
    <definedName name="保守原価率" localSheetId="2">#REF!</definedName>
    <definedName name="保守原価率">#REF!</definedName>
    <definedName name="保守原価率２" localSheetId="2">#REF!</definedName>
    <definedName name="保守原価率２">#REF!</definedName>
    <definedName name="保守原価率Ｈ" localSheetId="2">#REF!</definedName>
    <definedName name="保守原価率Ｈ">#REF!</definedName>
    <definedName name="保守原価率Ｓ" localSheetId="2">#REF!</definedName>
    <definedName name="保守原価率Ｓ">#REF!</definedName>
    <definedName name="報奨率" localSheetId="2">#REF!</definedName>
    <definedName name="報奨率">#REF!</definedName>
    <definedName name="本数" localSheetId="2">#REF!</definedName>
    <definedName name="本数">#REF!</definedName>
    <definedName name="本田" localSheetId="2">#REF!</definedName>
    <definedName name="本田">#REF!</definedName>
  </definedName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10" l="1"/>
  <c r="B47" i="10"/>
  <c r="B46" i="10"/>
  <c r="B45" i="10"/>
  <c r="B44" i="10"/>
  <c r="B43" i="10"/>
  <c r="B42" i="10"/>
  <c r="B41" i="10"/>
  <c r="B39" i="10"/>
  <c r="B38" i="10"/>
  <c r="B37" i="10"/>
  <c r="B35" i="10"/>
  <c r="B34" i="10"/>
  <c r="B33" i="10"/>
  <c r="B32" i="10"/>
  <c r="B23" i="10"/>
  <c r="B24" i="10"/>
  <c r="B25" i="10"/>
  <c r="B26" i="10"/>
  <c r="B27" i="10"/>
  <c r="B28" i="10"/>
  <c r="B29" i="10"/>
  <c r="B36" i="10"/>
  <c r="B31" i="10"/>
  <c r="B22" i="10"/>
  <c r="R21" i="1"/>
  <c r="R76" i="1"/>
  <c r="R75" i="1"/>
  <c r="R74" i="1"/>
  <c r="S71" i="1"/>
  <c r="S65" i="1"/>
  <c r="R65" i="1"/>
  <c r="R69" i="1"/>
  <c r="R67" i="1"/>
  <c r="R68" i="1"/>
  <c r="R71" i="1"/>
  <c r="R63" i="1"/>
  <c r="R62" i="1"/>
  <c r="R60" i="1"/>
  <c r="R26" i="1"/>
  <c r="R22" i="1"/>
  <c r="Q71" i="1"/>
  <c r="P71" i="1"/>
  <c r="O71" i="1"/>
  <c r="N71" i="1"/>
  <c r="M71" i="1"/>
  <c r="L71" i="1"/>
  <c r="K71" i="1"/>
  <c r="J71" i="1"/>
  <c r="I71" i="1"/>
  <c r="I55" i="1"/>
  <c r="J65" i="1"/>
  <c r="I65" i="1"/>
  <c r="Q74" i="1"/>
  <c r="P74" i="1"/>
  <c r="O74" i="1"/>
  <c r="O75" i="1" s="1"/>
  <c r="N74" i="1"/>
  <c r="M74" i="1"/>
  <c r="L74" i="1"/>
  <c r="K74" i="1"/>
  <c r="J68" i="1"/>
  <c r="I68" i="1"/>
  <c r="P62" i="10" l="1"/>
  <c r="O62" i="10"/>
  <c r="N62" i="10"/>
  <c r="M62" i="10"/>
  <c r="L62" i="10"/>
  <c r="K62" i="10"/>
  <c r="J62" i="10"/>
  <c r="I62" i="10"/>
  <c r="P61" i="10"/>
  <c r="O61" i="10"/>
  <c r="N61" i="10"/>
  <c r="M61" i="10"/>
  <c r="L61" i="10"/>
  <c r="K61" i="10"/>
  <c r="J61" i="10"/>
  <c r="I61" i="10"/>
  <c r="H61" i="10"/>
  <c r="H63" i="10" s="1"/>
  <c r="B59" i="10"/>
  <c r="B58" i="10"/>
  <c r="B57" i="10"/>
  <c r="B56" i="10"/>
  <c r="B55" i="10"/>
  <c r="B54" i="10"/>
  <c r="B53" i="10"/>
  <c r="B52" i="10"/>
  <c r="B51" i="10"/>
  <c r="B50" i="10"/>
  <c r="B49" i="10"/>
  <c r="B48" i="10"/>
  <c r="B40" i="10"/>
  <c r="B21" i="10"/>
  <c r="B20" i="10"/>
  <c r="B19" i="10"/>
  <c r="B18" i="10"/>
  <c r="B17" i="10"/>
  <c r="B16" i="10"/>
  <c r="B15" i="10"/>
  <c r="B14" i="10"/>
  <c r="B13" i="10"/>
  <c r="B12" i="10"/>
  <c r="B11" i="10"/>
  <c r="N7" i="10"/>
  <c r="H7" i="10"/>
  <c r="F4" i="10"/>
  <c r="C4" i="10"/>
  <c r="F3" i="10"/>
  <c r="C3" i="10"/>
  <c r="L18" i="1"/>
  <c r="M18" i="1"/>
  <c r="N18" i="1"/>
  <c r="O18" i="1"/>
  <c r="P18" i="1"/>
  <c r="J9" i="2"/>
  <c r="H9" i="2"/>
  <c r="H8" i="2"/>
  <c r="J8" i="2" s="1"/>
  <c r="I63" i="10" l="1"/>
  <c r="I64" i="10" s="1"/>
  <c r="J63" i="10"/>
  <c r="J64" i="10" s="1"/>
  <c r="K63" i="10"/>
  <c r="K64" i="10" s="1"/>
  <c r="L63" i="10"/>
  <c r="L64" i="10" s="1"/>
  <c r="P63" i="10"/>
  <c r="P64" i="10" s="1"/>
  <c r="H64" i="10"/>
  <c r="M63" i="10"/>
  <c r="M64" i="10" s="1"/>
  <c r="N63" i="10"/>
  <c r="N64" i="10" s="1"/>
  <c r="O63" i="10"/>
  <c r="O64" i="10" s="1"/>
  <c r="L20" i="1"/>
  <c r="M20" i="1" s="1"/>
  <c r="N20" i="1" s="1"/>
  <c r="O20" i="1" s="1"/>
  <c r="J35" i="1" l="1"/>
  <c r="O35" i="1" s="1"/>
  <c r="P35" i="1" l="1"/>
  <c r="N35" i="1"/>
  <c r="K35" i="1"/>
  <c r="L35" i="1"/>
  <c r="M35" i="1"/>
  <c r="B47" i="9" l="1"/>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3" i="9"/>
  <c r="B44" i="9"/>
  <c r="B45" i="9"/>
  <c r="B46" i="9"/>
  <c r="B11" i="9"/>
  <c r="J50" i="9"/>
  <c r="K50" i="9"/>
  <c r="K51" i="9" s="1"/>
  <c r="K52" i="9" s="1"/>
  <c r="L50" i="9"/>
  <c r="M50" i="9"/>
  <c r="N50" i="9"/>
  <c r="O50" i="9"/>
  <c r="O51" i="9" s="1"/>
  <c r="O52" i="9" s="1"/>
  <c r="P50" i="9"/>
  <c r="I50" i="9"/>
  <c r="I49" i="9"/>
  <c r="J49" i="9"/>
  <c r="K49" i="9"/>
  <c r="L49" i="9"/>
  <c r="M49" i="9"/>
  <c r="N49" i="9"/>
  <c r="O49" i="9"/>
  <c r="P49" i="9"/>
  <c r="H49" i="9"/>
  <c r="N7" i="9"/>
  <c r="H7" i="9"/>
  <c r="F4" i="9"/>
  <c r="C4" i="9"/>
  <c r="F3" i="9"/>
  <c r="C3" i="9"/>
  <c r="P51" i="9" l="1"/>
  <c r="P52" i="9" s="1"/>
  <c r="N51" i="9"/>
  <c r="N52" i="9" s="1"/>
  <c r="M51" i="9"/>
  <c r="M52" i="9" s="1"/>
  <c r="J51" i="9"/>
  <c r="J52" i="9" s="1"/>
  <c r="L51" i="9"/>
  <c r="L52" i="9" s="1"/>
  <c r="I51" i="9"/>
  <c r="I52" i="9" s="1"/>
  <c r="H51" i="9"/>
  <c r="H52" i="9" s="1"/>
  <c r="C3" i="2" l="1"/>
  <c r="F2" i="2"/>
  <c r="C2" i="2"/>
  <c r="R49" i="1"/>
  <c r="J49" i="1"/>
  <c r="I49" i="1"/>
  <c r="F3" i="4"/>
  <c r="C3" i="4"/>
  <c r="F2" i="4"/>
  <c r="C2" i="4"/>
  <c r="J49" i="7"/>
  <c r="J50" i="7" s="1"/>
  <c r="J50" i="1"/>
  <c r="K72" i="7"/>
  <c r="S70" i="7"/>
  <c r="Q70" i="7"/>
  <c r="P70" i="7"/>
  <c r="O70" i="7"/>
  <c r="N70" i="7"/>
  <c r="M70" i="7"/>
  <c r="K70" i="7"/>
  <c r="R69" i="7"/>
  <c r="J69" i="7"/>
  <c r="I69" i="7"/>
  <c r="R68" i="7"/>
  <c r="J68" i="7"/>
  <c r="I68" i="7"/>
  <c r="J67" i="7"/>
  <c r="L67" i="7" s="1"/>
  <c r="I67" i="7"/>
  <c r="R66" i="7"/>
  <c r="J66" i="7"/>
  <c r="I66" i="7"/>
  <c r="K65" i="7"/>
  <c r="S64" i="7"/>
  <c r="Q64" i="7"/>
  <c r="P64" i="7"/>
  <c r="O64" i="7"/>
  <c r="N64" i="7"/>
  <c r="M64" i="7"/>
  <c r="L64" i="7"/>
  <c r="K64" i="7"/>
  <c r="R63" i="7"/>
  <c r="J63" i="7"/>
  <c r="I63" i="7"/>
  <c r="R62" i="7"/>
  <c r="J62" i="7"/>
  <c r="I62" i="7"/>
  <c r="R61" i="7"/>
  <c r="J61" i="7"/>
  <c r="I61" i="7"/>
  <c r="R60" i="7"/>
  <c r="J60" i="7"/>
  <c r="I60" i="7"/>
  <c r="R59" i="7"/>
  <c r="J59" i="7"/>
  <c r="I59" i="7"/>
  <c r="R58" i="7"/>
  <c r="J58" i="7"/>
  <c r="I58" i="7"/>
  <c r="R57" i="7"/>
  <c r="J57" i="7"/>
  <c r="I57" i="7"/>
  <c r="R56" i="7"/>
  <c r="E56" i="7"/>
  <c r="J56" i="7" s="1"/>
  <c r="K55" i="7"/>
  <c r="S54" i="7"/>
  <c r="Q54" i="7"/>
  <c r="J53" i="7"/>
  <c r="P53" i="7" s="1"/>
  <c r="I53" i="7"/>
  <c r="J52" i="7"/>
  <c r="P52" i="7" s="1"/>
  <c r="I52" i="7"/>
  <c r="I54" i="7" s="1"/>
  <c r="K51" i="7"/>
  <c r="S50" i="7"/>
  <c r="Q50" i="7"/>
  <c r="P50" i="7"/>
  <c r="O50" i="7"/>
  <c r="N50" i="7"/>
  <c r="M50" i="7"/>
  <c r="L50" i="7"/>
  <c r="K50" i="7"/>
  <c r="R49" i="7"/>
  <c r="I49" i="7"/>
  <c r="R48" i="7"/>
  <c r="J48" i="7"/>
  <c r="I48" i="7"/>
  <c r="I50" i="7" s="1"/>
  <c r="K47" i="7"/>
  <c r="S46" i="7"/>
  <c r="Q46" i="7"/>
  <c r="J45" i="7"/>
  <c r="P45" i="7" s="1"/>
  <c r="I45" i="7"/>
  <c r="I44" i="7"/>
  <c r="H44" i="7"/>
  <c r="J44" i="7" s="1"/>
  <c r="P44" i="7" s="1"/>
  <c r="J43" i="7"/>
  <c r="M43" i="7" s="1"/>
  <c r="I43" i="7"/>
  <c r="J42" i="7"/>
  <c r="P42" i="7" s="1"/>
  <c r="I42" i="7"/>
  <c r="J41" i="7"/>
  <c r="N41" i="7" s="1"/>
  <c r="I41" i="7"/>
  <c r="J40" i="7"/>
  <c r="P40" i="7" s="1"/>
  <c r="I40" i="7"/>
  <c r="J39" i="7"/>
  <c r="M39" i="7" s="1"/>
  <c r="I39" i="7"/>
  <c r="K38" i="7"/>
  <c r="S37" i="7"/>
  <c r="Q37" i="7"/>
  <c r="J36" i="7"/>
  <c r="P36" i="7" s="1"/>
  <c r="I36" i="7"/>
  <c r="I35" i="7"/>
  <c r="H35" i="7"/>
  <c r="J35" i="7" s="1"/>
  <c r="M35" i="7" s="1"/>
  <c r="I34" i="7"/>
  <c r="H34" i="7"/>
  <c r="J34" i="7" s="1"/>
  <c r="M34" i="7" s="1"/>
  <c r="I33" i="7"/>
  <c r="H33" i="7"/>
  <c r="J33" i="7" s="1"/>
  <c r="M33" i="7" s="1"/>
  <c r="I32" i="7"/>
  <c r="H32" i="7"/>
  <c r="J32" i="7" s="1"/>
  <c r="M32" i="7" s="1"/>
  <c r="K31" i="7"/>
  <c r="S30" i="7"/>
  <c r="Q30" i="7"/>
  <c r="J29" i="7"/>
  <c r="P29" i="7" s="1"/>
  <c r="I29" i="7"/>
  <c r="J28" i="7"/>
  <c r="P28" i="7" s="1"/>
  <c r="I28" i="7"/>
  <c r="J27" i="7"/>
  <c r="P27" i="7" s="1"/>
  <c r="I27" i="7"/>
  <c r="J26" i="7"/>
  <c r="P26" i="7" s="1"/>
  <c r="I26" i="7"/>
  <c r="K25" i="7"/>
  <c r="S24" i="7"/>
  <c r="Q24" i="7"/>
  <c r="J23" i="7"/>
  <c r="O23" i="7" s="1"/>
  <c r="I23" i="7"/>
  <c r="G22" i="7"/>
  <c r="H22" i="7" s="1"/>
  <c r="J22" i="7" s="1"/>
  <c r="G21" i="7"/>
  <c r="I21" i="7" s="1"/>
  <c r="L20" i="7"/>
  <c r="I7" i="10" s="1"/>
  <c r="L18" i="7"/>
  <c r="M18" i="7" s="1"/>
  <c r="N18" i="7" s="1"/>
  <c r="O18" i="7" s="1"/>
  <c r="P18" i="7" s="1"/>
  <c r="M52" i="7" l="1"/>
  <c r="O52" i="7"/>
  <c r="O45" i="7"/>
  <c r="K52" i="7"/>
  <c r="L41" i="7"/>
  <c r="M27" i="7"/>
  <c r="M53" i="7"/>
  <c r="M54" i="7" s="1"/>
  <c r="O29" i="7"/>
  <c r="O41" i="7"/>
  <c r="Q73" i="7"/>
  <c r="Q74" i="7" s="1"/>
  <c r="K29" i="7"/>
  <c r="K41" i="7"/>
  <c r="R41" i="7" s="1"/>
  <c r="P54" i="7"/>
  <c r="K53" i="7"/>
  <c r="K54" i="7" s="1"/>
  <c r="I56" i="7"/>
  <c r="I64" i="7" s="1"/>
  <c r="I70" i="7" s="1"/>
  <c r="R50" i="7"/>
  <c r="H21" i="7"/>
  <c r="J21" i="7" s="1"/>
  <c r="M21" i="7" s="1"/>
  <c r="P30" i="7"/>
  <c r="N39" i="7"/>
  <c r="O27" i="7"/>
  <c r="K39" i="7"/>
  <c r="O39" i="7"/>
  <c r="M40" i="7"/>
  <c r="K42" i="7"/>
  <c r="N52" i="7"/>
  <c r="N53" i="7"/>
  <c r="J54" i="7"/>
  <c r="R64" i="7"/>
  <c r="O53" i="7"/>
  <c r="O54" i="7" s="1"/>
  <c r="I7" i="9"/>
  <c r="L39" i="7"/>
  <c r="P39" i="7"/>
  <c r="M42" i="7"/>
  <c r="K27" i="7"/>
  <c r="M29" i="7"/>
  <c r="L52" i="7"/>
  <c r="L53" i="7"/>
  <c r="L70" i="7"/>
  <c r="R70" i="7" s="1"/>
  <c r="R67" i="7"/>
  <c r="N43" i="7"/>
  <c r="O40" i="7"/>
  <c r="P41" i="7"/>
  <c r="K43" i="7"/>
  <c r="O43" i="7"/>
  <c r="M41" i="7"/>
  <c r="O42" i="7"/>
  <c r="L43" i="7"/>
  <c r="P43" i="7"/>
  <c r="L44" i="7"/>
  <c r="K45" i="7"/>
  <c r="K40" i="7"/>
  <c r="M45" i="7"/>
  <c r="P22" i="7"/>
  <c r="N22" i="7"/>
  <c r="L22" i="7"/>
  <c r="O22" i="7"/>
  <c r="M22" i="7"/>
  <c r="K22" i="7"/>
  <c r="L51" i="7"/>
  <c r="L47" i="7"/>
  <c r="I22" i="7"/>
  <c r="L23" i="7"/>
  <c r="N23" i="7"/>
  <c r="P23" i="7"/>
  <c r="M20" i="7"/>
  <c r="J7" i="10" s="1"/>
  <c r="K23" i="7"/>
  <c r="M23" i="7"/>
  <c r="K26" i="7"/>
  <c r="M26" i="7"/>
  <c r="O26" i="7"/>
  <c r="L27" i="7"/>
  <c r="N27" i="7"/>
  <c r="K28" i="7"/>
  <c r="M28" i="7"/>
  <c r="O28" i="7"/>
  <c r="L29" i="7"/>
  <c r="N29" i="7"/>
  <c r="L31" i="7"/>
  <c r="P32" i="7"/>
  <c r="N32" i="7"/>
  <c r="L32" i="7"/>
  <c r="K32" i="7"/>
  <c r="O32" i="7"/>
  <c r="P33" i="7"/>
  <c r="N33" i="7"/>
  <c r="L33" i="7"/>
  <c r="K33" i="7"/>
  <c r="O33" i="7"/>
  <c r="P34" i="7"/>
  <c r="N34" i="7"/>
  <c r="L34" i="7"/>
  <c r="K34" i="7"/>
  <c r="O34" i="7"/>
  <c r="P35" i="7"/>
  <c r="N35" i="7"/>
  <c r="L35" i="7"/>
  <c r="K35" i="7"/>
  <c r="O35" i="7"/>
  <c r="L36" i="7"/>
  <c r="O44" i="7"/>
  <c r="M44" i="7"/>
  <c r="K44" i="7"/>
  <c r="N44" i="7"/>
  <c r="L72" i="7"/>
  <c r="L25" i="7"/>
  <c r="L26" i="7"/>
  <c r="N26" i="7"/>
  <c r="L28" i="7"/>
  <c r="N28" i="7"/>
  <c r="O36" i="7"/>
  <c r="M36" i="7"/>
  <c r="M37" i="7" s="1"/>
  <c r="K36" i="7"/>
  <c r="N36" i="7"/>
  <c r="L38" i="7"/>
  <c r="L55" i="7"/>
  <c r="L65" i="7"/>
  <c r="L40" i="7"/>
  <c r="N40" i="7"/>
  <c r="L42" i="7"/>
  <c r="N42" i="7"/>
  <c r="L45" i="7"/>
  <c r="N45" i="7"/>
  <c r="J64" i="7"/>
  <c r="I70" i="1"/>
  <c r="I21" i="1"/>
  <c r="N21" i="7" l="1"/>
  <c r="L21" i="7"/>
  <c r="P21" i="7"/>
  <c r="K21" i="7"/>
  <c r="K24" i="7" s="1"/>
  <c r="O21" i="7"/>
  <c r="O24" i="7" s="1"/>
  <c r="R53" i="7"/>
  <c r="R43" i="7"/>
  <c r="R52" i="7"/>
  <c r="J70" i="7"/>
  <c r="Q75" i="7"/>
  <c r="P46" i="7"/>
  <c r="R39" i="7"/>
  <c r="R54" i="7"/>
  <c r="M46" i="7"/>
  <c r="N54" i="7"/>
  <c r="L54" i="7"/>
  <c r="J7" i="9"/>
  <c r="R44" i="7"/>
  <c r="R35" i="7"/>
  <c r="M30" i="7"/>
  <c r="L46" i="7"/>
  <c r="R29" i="7"/>
  <c r="N46" i="7"/>
  <c r="O46" i="7"/>
  <c r="R33" i="7"/>
  <c r="R27" i="7"/>
  <c r="N30" i="7"/>
  <c r="O37" i="7"/>
  <c r="L37" i="7"/>
  <c r="P37" i="7"/>
  <c r="R28" i="7"/>
  <c r="M72" i="7"/>
  <c r="M65" i="7"/>
  <c r="M55" i="7"/>
  <c r="M38" i="7"/>
  <c r="M47" i="7"/>
  <c r="M31" i="7"/>
  <c r="M51" i="7"/>
  <c r="M25" i="7"/>
  <c r="N20" i="7"/>
  <c r="K7" i="10" s="1"/>
  <c r="R22" i="7"/>
  <c r="L24" i="7"/>
  <c r="P24" i="7"/>
  <c r="M24" i="7"/>
  <c r="R45" i="7"/>
  <c r="R42" i="7"/>
  <c r="R40" i="7"/>
  <c r="R36" i="7"/>
  <c r="L30" i="7"/>
  <c r="K46" i="7"/>
  <c r="R34" i="7"/>
  <c r="K37" i="7"/>
  <c r="R32" i="7"/>
  <c r="N37" i="7"/>
  <c r="O30" i="7"/>
  <c r="K30" i="7"/>
  <c r="R26" i="7"/>
  <c r="R23" i="7"/>
  <c r="N24" i="7"/>
  <c r="N73" i="7" s="1"/>
  <c r="R21" i="7"/>
  <c r="M73" i="7" l="1"/>
  <c r="P73" i="7"/>
  <c r="P74" i="7" s="1"/>
  <c r="P75" i="7" s="1"/>
  <c r="K7" i="9"/>
  <c r="R30" i="7"/>
  <c r="O73" i="7"/>
  <c r="O74" i="7" s="1"/>
  <c r="R46" i="7"/>
  <c r="R37" i="7"/>
  <c r="M74" i="7"/>
  <c r="M75" i="7" s="1"/>
  <c r="L73" i="7"/>
  <c r="N51" i="7"/>
  <c r="N47" i="7"/>
  <c r="N72" i="7"/>
  <c r="N25" i="7"/>
  <c r="N65" i="7"/>
  <c r="N55" i="7"/>
  <c r="N38" i="7"/>
  <c r="N31" i="7"/>
  <c r="O20" i="7"/>
  <c r="L7" i="10" s="1"/>
  <c r="K73" i="7"/>
  <c r="R24" i="7"/>
  <c r="N74" i="7"/>
  <c r="N75" i="7" s="1"/>
  <c r="L7" i="9" l="1"/>
  <c r="O75" i="7"/>
  <c r="L74" i="7"/>
  <c r="L75" i="7" s="1"/>
  <c r="K74" i="7"/>
  <c r="R74" i="7" s="1"/>
  <c r="R73" i="7"/>
  <c r="O72" i="7"/>
  <c r="O65" i="7"/>
  <c r="O55" i="7"/>
  <c r="O38" i="7"/>
  <c r="O31" i="7"/>
  <c r="O51" i="7"/>
  <c r="O47" i="7"/>
  <c r="O25" i="7"/>
  <c r="P20" i="7"/>
  <c r="M7" i="10" s="1"/>
  <c r="M7" i="9" l="1"/>
  <c r="K75" i="7"/>
  <c r="R75" i="7"/>
  <c r="P51" i="7"/>
  <c r="P47" i="7"/>
  <c r="P65" i="7"/>
  <c r="P55" i="7"/>
  <c r="P38" i="7"/>
  <c r="P31" i="7"/>
  <c r="P25" i="7"/>
  <c r="P72" i="7"/>
  <c r="J32" i="1" l="1"/>
  <c r="I32" i="1"/>
  <c r="I26" i="1"/>
  <c r="S24" i="1"/>
  <c r="J70" i="1"/>
  <c r="J67" i="1"/>
  <c r="I67" i="1"/>
  <c r="Q46" i="1"/>
  <c r="Q51" i="1" s="1"/>
  <c r="K73" i="1"/>
  <c r="K66" i="1"/>
  <c r="K56" i="1"/>
  <c r="K52" i="1"/>
  <c r="K47" i="1"/>
  <c r="K38" i="1"/>
  <c r="K31" i="1"/>
  <c r="S55" i="1"/>
  <c r="S51" i="1"/>
  <c r="S46" i="1"/>
  <c r="S30" i="1"/>
  <c r="S37" i="1"/>
  <c r="Q55" i="1"/>
  <c r="J45" i="1"/>
  <c r="M45" i="1" s="1"/>
  <c r="I45" i="1"/>
  <c r="J21" i="1"/>
  <c r="S74" i="1" l="1"/>
  <c r="S75" i="1" s="1"/>
  <c r="S76" i="1" s="1"/>
  <c r="L73" i="1"/>
  <c r="O21" i="1"/>
  <c r="K21" i="1"/>
  <c r="N21" i="1"/>
  <c r="L21" i="1"/>
  <c r="M21" i="1"/>
  <c r="P21" i="1"/>
  <c r="L31" i="1"/>
  <c r="K32" i="1"/>
  <c r="N32" i="1"/>
  <c r="O32" i="1"/>
  <c r="L32" i="1"/>
  <c r="P32" i="1"/>
  <c r="M32" i="1"/>
  <c r="L56" i="1"/>
  <c r="L47" i="1"/>
  <c r="L38" i="1"/>
  <c r="L52" i="1"/>
  <c r="L66" i="1"/>
  <c r="K45" i="1"/>
  <c r="O45" i="1"/>
  <c r="N45" i="1"/>
  <c r="L45" i="1"/>
  <c r="P45" i="1"/>
  <c r="M73" i="1" l="1"/>
  <c r="M66" i="1"/>
  <c r="M52" i="1"/>
  <c r="M38" i="1"/>
  <c r="M47" i="1"/>
  <c r="M56" i="1"/>
  <c r="M31" i="1"/>
  <c r="R45" i="1"/>
  <c r="N73" i="1" l="1"/>
  <c r="N66" i="1"/>
  <c r="N52" i="1"/>
  <c r="N38" i="1"/>
  <c r="N56" i="1"/>
  <c r="N47" i="1"/>
  <c r="N31" i="1"/>
  <c r="P20" i="1" l="1"/>
  <c r="O56" i="1"/>
  <c r="O47" i="1"/>
  <c r="O31" i="1"/>
  <c r="O73" i="1"/>
  <c r="O66" i="1"/>
  <c r="O52" i="1"/>
  <c r="O38" i="1"/>
  <c r="P56" i="1" l="1"/>
  <c r="P47" i="1"/>
  <c r="P31" i="1"/>
  <c r="P73" i="1"/>
  <c r="P66" i="1"/>
  <c r="P52" i="1"/>
  <c r="P38" i="1"/>
  <c r="I50" i="1" l="1"/>
  <c r="J48" i="1"/>
  <c r="I48" i="1"/>
  <c r="J63" i="1"/>
  <c r="I63" i="1"/>
  <c r="J64" i="1"/>
  <c r="I64" i="1"/>
  <c r="J62" i="1"/>
  <c r="I62" i="1"/>
  <c r="J58" i="1"/>
  <c r="I58" i="1"/>
  <c r="I51" i="1" l="1"/>
  <c r="J51" i="1"/>
  <c r="R50" i="1" l="1"/>
  <c r="R64" i="1"/>
  <c r="J39" i="1" l="1"/>
  <c r="I39" i="1"/>
  <c r="L39" i="1" l="1"/>
  <c r="K39" i="1"/>
  <c r="M39" i="1"/>
  <c r="N39" i="1"/>
  <c r="O39" i="1"/>
  <c r="P39" i="1"/>
  <c r="R32" i="1" l="1"/>
  <c r="R39" i="1"/>
  <c r="J41" i="1" l="1"/>
  <c r="I41" i="1"/>
  <c r="J42" i="1"/>
  <c r="I42" i="1"/>
  <c r="J43" i="1"/>
  <c r="I43" i="1"/>
  <c r="I35" i="1"/>
  <c r="J34" i="1"/>
  <c r="I34" i="1"/>
  <c r="K43" i="1" l="1"/>
  <c r="O43" i="1"/>
  <c r="L43" i="1"/>
  <c r="P43" i="1"/>
  <c r="M43" i="1"/>
  <c r="N43" i="1"/>
  <c r="K41" i="1"/>
  <c r="O41" i="1"/>
  <c r="L41" i="1"/>
  <c r="P41" i="1"/>
  <c r="M41" i="1"/>
  <c r="N41" i="1"/>
  <c r="M42" i="1"/>
  <c r="N42" i="1"/>
  <c r="K42" i="1"/>
  <c r="O42" i="1"/>
  <c r="L42" i="1"/>
  <c r="P42" i="1"/>
  <c r="K34" i="1"/>
  <c r="O34" i="1"/>
  <c r="L34" i="1"/>
  <c r="P34" i="1"/>
  <c r="M34" i="1"/>
  <c r="N34" i="1"/>
  <c r="H7" i="2"/>
  <c r="J7" i="2"/>
  <c r="J10" i="2"/>
  <c r="J11" i="2"/>
  <c r="J12" i="2"/>
  <c r="J13" i="2"/>
  <c r="J14" i="2"/>
  <c r="J15" i="2"/>
  <c r="J16" i="2"/>
  <c r="J17" i="2"/>
  <c r="J18" i="2"/>
  <c r="J19" i="2"/>
  <c r="J20" i="2"/>
  <c r="J21" i="2"/>
  <c r="J22" i="2"/>
  <c r="J23" i="2"/>
  <c r="J24" i="2"/>
  <c r="J25" i="2"/>
  <c r="J26" i="2"/>
  <c r="J27" i="2"/>
  <c r="J28" i="2"/>
  <c r="J29" i="2"/>
  <c r="J30" i="2"/>
  <c r="J31" i="2"/>
  <c r="J32" i="2"/>
  <c r="J33" i="2"/>
  <c r="H10" i="2"/>
  <c r="H11" i="2"/>
  <c r="H12" i="2"/>
  <c r="H13" i="2"/>
  <c r="H14" i="2"/>
  <c r="H15" i="2"/>
  <c r="H16" i="2"/>
  <c r="H17" i="2"/>
  <c r="H18" i="2"/>
  <c r="H19" i="2"/>
  <c r="H20" i="2"/>
  <c r="H21" i="2"/>
  <c r="H22" i="2"/>
  <c r="H23" i="2"/>
  <c r="H24" i="2"/>
  <c r="H25" i="2"/>
  <c r="H26" i="2"/>
  <c r="H27" i="2"/>
  <c r="H28" i="2"/>
  <c r="H29" i="2"/>
  <c r="H30" i="2"/>
  <c r="H31" i="2"/>
  <c r="H32" i="2"/>
  <c r="H33" i="2"/>
  <c r="R35" i="1" l="1"/>
  <c r="R41" i="1"/>
  <c r="R42" i="1"/>
  <c r="R43" i="1"/>
  <c r="G34" i="4"/>
  <c r="G35" i="4" s="1"/>
  <c r="I34" i="4"/>
  <c r="I35" i="4" s="1"/>
  <c r="J8" i="4"/>
  <c r="J9" i="4"/>
  <c r="J10" i="4"/>
  <c r="J11" i="4"/>
  <c r="J12" i="4"/>
  <c r="J13" i="4"/>
  <c r="J14" i="4"/>
  <c r="J15" i="4"/>
  <c r="J16" i="4"/>
  <c r="J17" i="4"/>
  <c r="J18" i="4"/>
  <c r="J19" i="4"/>
  <c r="J20" i="4"/>
  <c r="J21" i="4"/>
  <c r="J22" i="4"/>
  <c r="J23" i="4"/>
  <c r="J24" i="4"/>
  <c r="J25" i="4"/>
  <c r="J26" i="4"/>
  <c r="J27" i="4"/>
  <c r="J28" i="4"/>
  <c r="J29" i="4"/>
  <c r="J30" i="4"/>
  <c r="J31" i="4"/>
  <c r="J32" i="4"/>
  <c r="J33" i="4"/>
  <c r="J7" i="4"/>
  <c r="H8" i="4"/>
  <c r="H9" i="4"/>
  <c r="H10" i="4"/>
  <c r="H11" i="4"/>
  <c r="H12" i="4"/>
  <c r="H13" i="4"/>
  <c r="H14" i="4"/>
  <c r="H15" i="4"/>
  <c r="H16" i="4"/>
  <c r="H17" i="4"/>
  <c r="H18" i="4"/>
  <c r="H19" i="4"/>
  <c r="H20" i="4"/>
  <c r="H21" i="4"/>
  <c r="H22" i="4"/>
  <c r="H23" i="4"/>
  <c r="H24" i="4"/>
  <c r="H25" i="4"/>
  <c r="H26" i="4"/>
  <c r="H27" i="4"/>
  <c r="H28" i="4"/>
  <c r="H29" i="4"/>
  <c r="H30" i="4"/>
  <c r="H31" i="4"/>
  <c r="H32" i="4"/>
  <c r="H33" i="4"/>
  <c r="H7" i="4"/>
  <c r="H34" i="2"/>
  <c r="H35" i="2" s="1"/>
  <c r="I34" i="2"/>
  <c r="I35" i="2" s="1"/>
  <c r="J34" i="2"/>
  <c r="J35" i="2" s="1"/>
  <c r="G34" i="2"/>
  <c r="G35" i="2" s="1"/>
  <c r="J34" i="4" l="1"/>
  <c r="J35" i="4" s="1"/>
  <c r="H34" i="4"/>
  <c r="H35" i="4" s="1"/>
  <c r="R34" i="1"/>
  <c r="P25" i="1"/>
  <c r="O25" i="1"/>
  <c r="N25" i="1"/>
  <c r="M25" i="1"/>
  <c r="L25" i="1"/>
  <c r="K25" i="1"/>
  <c r="J61" i="1" l="1"/>
  <c r="I61" i="1"/>
  <c r="J60" i="1"/>
  <c r="I60" i="1"/>
  <c r="J59" i="1"/>
  <c r="I59" i="1"/>
  <c r="Q65" i="1"/>
  <c r="J54" i="1"/>
  <c r="P54" i="1" s="1"/>
  <c r="I54" i="1"/>
  <c r="J53" i="1"/>
  <c r="I53" i="1"/>
  <c r="K51" i="1" l="1"/>
  <c r="M53" i="1"/>
  <c r="K53" i="1"/>
  <c r="J55" i="1"/>
  <c r="M54" i="1"/>
  <c r="N53" i="1"/>
  <c r="O53" i="1"/>
  <c r="N54" i="1"/>
  <c r="L53" i="1"/>
  <c r="P53" i="1"/>
  <c r="P55" i="1" s="1"/>
  <c r="K54" i="1"/>
  <c r="O54" i="1"/>
  <c r="L54" i="1"/>
  <c r="J44" i="1"/>
  <c r="I44" i="1"/>
  <c r="J40" i="1"/>
  <c r="K40" i="1" s="1"/>
  <c r="I40" i="1"/>
  <c r="J36" i="1"/>
  <c r="I36" i="1"/>
  <c r="J33" i="1"/>
  <c r="I33" i="1"/>
  <c r="J29" i="1"/>
  <c r="M29" i="1" s="1"/>
  <c r="I29" i="1"/>
  <c r="J28" i="1"/>
  <c r="O28" i="1" s="1"/>
  <c r="I28" i="1"/>
  <c r="J23" i="1"/>
  <c r="I23" i="1"/>
  <c r="J27" i="1"/>
  <c r="P27" i="1" s="1"/>
  <c r="I27" i="1"/>
  <c r="J26" i="1"/>
  <c r="K26" i="1" s="1"/>
  <c r="M23" i="1" l="1"/>
  <c r="P23" i="1"/>
  <c r="L23" i="1"/>
  <c r="O23" i="1"/>
  <c r="K23" i="1"/>
  <c r="N23" i="1"/>
  <c r="M44" i="1"/>
  <c r="N44" i="1"/>
  <c r="K44" i="1"/>
  <c r="K46" i="1" s="1"/>
  <c r="O44" i="1"/>
  <c r="L44" i="1"/>
  <c r="P44" i="1"/>
  <c r="M33" i="1"/>
  <c r="N33" i="1"/>
  <c r="K33" i="1"/>
  <c r="O33" i="1"/>
  <c r="L33" i="1"/>
  <c r="P33" i="1"/>
  <c r="K36" i="1"/>
  <c r="O36" i="1"/>
  <c r="L36" i="1"/>
  <c r="P36" i="1"/>
  <c r="M36" i="1"/>
  <c r="N36" i="1"/>
  <c r="K55" i="1"/>
  <c r="L51" i="1"/>
  <c r="M55" i="1"/>
  <c r="M51" i="1"/>
  <c r="N51" i="1"/>
  <c r="N55" i="1"/>
  <c r="P51" i="1"/>
  <c r="O51" i="1"/>
  <c r="O55" i="1"/>
  <c r="N26" i="1"/>
  <c r="L55" i="1"/>
  <c r="K29" i="1"/>
  <c r="N29" i="1"/>
  <c r="O29" i="1"/>
  <c r="L28" i="1"/>
  <c r="P28" i="1"/>
  <c r="M28" i="1"/>
  <c r="N28" i="1"/>
  <c r="L29" i="1"/>
  <c r="P29" i="1"/>
  <c r="M40" i="1"/>
  <c r="P40" i="1"/>
  <c r="L40" i="1"/>
  <c r="O40" i="1"/>
  <c r="N40" i="1"/>
  <c r="R48" i="1"/>
  <c r="K28" i="1"/>
  <c r="R61" i="1"/>
  <c r="R59" i="1"/>
  <c r="R54" i="1"/>
  <c r="R53" i="1"/>
  <c r="M27" i="1"/>
  <c r="O26" i="1"/>
  <c r="N27" i="1"/>
  <c r="K27" i="1"/>
  <c r="O27" i="1"/>
  <c r="L27" i="1"/>
  <c r="L26" i="1"/>
  <c r="P26" i="1"/>
  <c r="M26" i="1"/>
  <c r="R70" i="1"/>
  <c r="Q37" i="1"/>
  <c r="Q30" i="1"/>
  <c r="Q24" i="1"/>
  <c r="M46" i="1" l="1"/>
  <c r="O46" i="1"/>
  <c r="R51" i="1"/>
  <c r="P46" i="1"/>
  <c r="R55" i="1"/>
  <c r="L46" i="1"/>
  <c r="N46" i="1"/>
  <c r="K30" i="1"/>
  <c r="K37" i="1"/>
  <c r="L37" i="1"/>
  <c r="R33" i="1"/>
  <c r="Q75" i="1"/>
  <c r="R28" i="1"/>
  <c r="R40" i="1"/>
  <c r="R29" i="1"/>
  <c r="R44" i="1"/>
  <c r="R23" i="1"/>
  <c r="R27" i="1"/>
  <c r="R46" i="1" l="1"/>
  <c r="R36" i="1"/>
  <c r="Q76" i="1"/>
  <c r="J22" i="1" l="1"/>
  <c r="I22" i="1"/>
  <c r="N22" i="1" l="1"/>
  <c r="M22" i="1"/>
  <c r="O22" i="1"/>
  <c r="P22" i="1"/>
  <c r="L22" i="1"/>
  <c r="K22" i="1"/>
  <c r="K24" i="1" s="1"/>
  <c r="O37" i="1" l="1"/>
  <c r="M37" i="1"/>
  <c r="L24" i="1"/>
  <c r="M24" i="1"/>
  <c r="N24" i="1"/>
  <c r="O24" i="1"/>
  <c r="P24" i="1"/>
  <c r="L30" i="1"/>
  <c r="M30" i="1"/>
  <c r="N30" i="1"/>
  <c r="O30" i="1"/>
  <c r="P30" i="1"/>
  <c r="P37" i="1"/>
  <c r="R30" i="1" l="1"/>
  <c r="R24" i="1"/>
  <c r="N37" i="1"/>
  <c r="R37" i="1" s="1"/>
  <c r="I57" i="1" l="1"/>
  <c r="J57" i="1"/>
  <c r="O65" i="1" l="1"/>
  <c r="P65" i="1"/>
  <c r="M65" i="1"/>
  <c r="P75" i="1" l="1"/>
  <c r="P76" i="1" s="1"/>
  <c r="O76" i="1"/>
  <c r="M75" i="1"/>
  <c r="M76" i="1" s="1"/>
  <c r="R57" i="1"/>
  <c r="K65" i="1"/>
  <c r="K75" i="1" l="1"/>
  <c r="K76" i="1" l="1"/>
  <c r="N65" i="1" l="1"/>
  <c r="L65" i="1"/>
  <c r="N75" i="1" l="1"/>
  <c r="N76" i="1" s="1"/>
  <c r="R58" i="1"/>
  <c r="L75" i="1"/>
  <c r="L76" i="1" l="1"/>
</calcChain>
</file>

<file path=xl/comments1.xml><?xml version="1.0" encoding="utf-8"?>
<comments xmlns="http://schemas.openxmlformats.org/spreadsheetml/2006/main">
  <authors>
    <author>作成者</author>
  </authors>
  <commentList>
    <comment ref="B20" authorId="0" shapeId="0">
      <text>
        <r>
          <rPr>
            <sz val="12"/>
            <color indexed="81"/>
            <rFont val="游ゴシック Medium"/>
            <family val="3"/>
            <charset val="128"/>
          </rPr>
          <t>各項目の細部内訳は「【様式２－１】ハードウェア一覧」に記載してください。</t>
        </r>
      </text>
    </comment>
    <comment ref="H20" authorId="0" shapeId="0">
      <text>
        <r>
          <rPr>
            <b/>
            <sz val="9"/>
            <color indexed="81"/>
            <rFont val="ＭＳ Ｐゴシック"/>
            <family val="3"/>
            <charset val="128"/>
          </rPr>
          <t>値引き後の単価</t>
        </r>
      </text>
    </comment>
    <comment ref="K20" authorId="0" shapeId="0">
      <text>
        <r>
          <rPr>
            <sz val="12"/>
            <color indexed="81"/>
            <rFont val="游ゴシック Medium"/>
            <family val="3"/>
            <charset val="128"/>
          </rPr>
          <t>令和6年度費用の場合「2024/4/1」と入力してください</t>
        </r>
      </text>
    </comment>
    <comment ref="H25" authorId="0" shapeId="0">
      <text>
        <r>
          <rPr>
            <b/>
            <sz val="9"/>
            <color indexed="81"/>
            <rFont val="ＭＳ Ｐゴシック"/>
            <family val="3"/>
            <charset val="128"/>
          </rPr>
          <t>値引き後の単価</t>
        </r>
      </text>
    </comment>
    <comment ref="B31" authorId="0" shapeId="0">
      <text>
        <r>
          <rPr>
            <sz val="12"/>
            <color indexed="81"/>
            <rFont val="游ゴシック Medium"/>
            <family val="3"/>
            <charset val="128"/>
          </rPr>
          <t>各項目の細部内訳は「【様式２－２】OS・ミドルウェア・ソフトウェア一覧」に記載してください。</t>
        </r>
      </text>
    </comment>
    <comment ref="H31" authorId="0" shapeId="0">
      <text>
        <r>
          <rPr>
            <b/>
            <sz val="9"/>
            <color indexed="81"/>
            <rFont val="ＭＳ Ｐゴシック"/>
            <family val="3"/>
            <charset val="128"/>
          </rPr>
          <t>値引き後の単価</t>
        </r>
      </text>
    </comment>
    <comment ref="H38" authorId="0" shapeId="0">
      <text>
        <r>
          <rPr>
            <b/>
            <sz val="9"/>
            <color indexed="81"/>
            <rFont val="ＭＳ Ｐゴシック"/>
            <family val="3"/>
            <charset val="128"/>
          </rPr>
          <t>値引き後の単価</t>
        </r>
      </text>
    </comment>
    <comment ref="H52" authorId="0" shapeId="0">
      <text>
        <r>
          <rPr>
            <b/>
            <sz val="9"/>
            <color indexed="81"/>
            <rFont val="ＭＳ Ｐゴシック"/>
            <family val="3"/>
            <charset val="128"/>
          </rPr>
          <t>値引き後の単価</t>
        </r>
      </text>
    </comment>
    <comment ref="B56" authorId="0" shapeId="0">
      <text>
        <r>
          <rPr>
            <sz val="12"/>
            <color indexed="81"/>
            <rFont val="游ゴシック Medium"/>
            <family val="3"/>
            <charset val="128"/>
          </rPr>
          <t>各項目の細部内訳は「【様式2-3】システム構築一覧」に記載してください</t>
        </r>
      </text>
    </comment>
    <comment ref="B66" authorId="0" shapeId="0">
      <text>
        <r>
          <rPr>
            <sz val="12"/>
            <color indexed="81"/>
            <rFont val="游ゴシック Medium"/>
            <family val="3"/>
            <charset val="128"/>
          </rPr>
          <t>各項目の細部内訳は「【様式2-4】運用保守一覧」に記載してください</t>
        </r>
      </text>
    </comment>
  </commentList>
</comments>
</file>

<file path=xl/comments2.xml><?xml version="1.0" encoding="utf-8"?>
<comments xmlns="http://schemas.openxmlformats.org/spreadsheetml/2006/main">
  <authors>
    <author>作成者</author>
  </authors>
  <commentList>
    <comment ref="H20" authorId="0" shapeId="0">
      <text>
        <r>
          <rPr>
            <b/>
            <sz val="9"/>
            <color indexed="81"/>
            <rFont val="ＭＳ Ｐゴシック"/>
            <family val="3"/>
            <charset val="128"/>
          </rPr>
          <t>値引き後の単価</t>
        </r>
      </text>
    </comment>
    <comment ref="K20" authorId="0" shapeId="0">
      <text>
        <r>
          <rPr>
            <sz val="12"/>
            <color indexed="81"/>
            <rFont val="游ゴシック Medium"/>
            <family val="3"/>
            <charset val="128"/>
          </rPr>
          <t>令和6年度の場合「2024/4/1」と入力してください</t>
        </r>
      </text>
    </comment>
  </commentList>
</comments>
</file>

<file path=xl/sharedStrings.xml><?xml version="1.0" encoding="utf-8"?>
<sst xmlns="http://schemas.openxmlformats.org/spreadsheetml/2006/main" count="639" uniqueCount="240">
  <si>
    <t>ハードウェア</t>
  </si>
  <si>
    <t>項目</t>
  </si>
  <si>
    <t>数量</t>
  </si>
  <si>
    <t>単位</t>
  </si>
  <si>
    <t>備考</t>
  </si>
  <si>
    <t>合計</t>
  </si>
  <si>
    <t>保守</t>
  </si>
  <si>
    <t>ネットワーク</t>
  </si>
  <si>
    <t>初期費用</t>
  </si>
  <si>
    <t>システム構築</t>
  </si>
  <si>
    <t>運用・保守等</t>
  </si>
  <si>
    <t>当該年度分数量</t>
  </si>
  <si>
    <t>合計（消費税含まず）</t>
  </si>
  <si>
    <t>合計（消費税含む）</t>
  </si>
  <si>
    <t>合計</t>
    <rPh sb="0" eb="2">
      <t>ゴウケイ</t>
    </rPh>
    <phoneticPr fontId="20"/>
  </si>
  <si>
    <t>契約期間満了後の
年間の継続利用費用</t>
    <rPh sb="9" eb="11">
      <t>ネンカン</t>
    </rPh>
    <phoneticPr fontId="20"/>
  </si>
  <si>
    <t>年間の
継続利用費用合計</t>
    <rPh sb="0" eb="2">
      <t>ネンカン</t>
    </rPh>
    <rPh sb="4" eb="6">
      <t>ケイゾク</t>
    </rPh>
    <phoneticPr fontId="20"/>
  </si>
  <si>
    <t>No</t>
    <phoneticPr fontId="20"/>
  </si>
  <si>
    <t>メーカー名</t>
    <rPh sb="4" eb="5">
      <t>メイ</t>
    </rPh>
    <phoneticPr fontId="20"/>
  </si>
  <si>
    <t>数量</t>
    <rPh sb="0" eb="2">
      <t>スウリョウ</t>
    </rPh>
    <phoneticPr fontId="20"/>
  </si>
  <si>
    <t>月額保守費用（税抜）</t>
    <rPh sb="0" eb="2">
      <t>ゲツガク</t>
    </rPh>
    <rPh sb="2" eb="4">
      <t>ホシュ</t>
    </rPh>
    <rPh sb="4" eb="6">
      <t>ヒヨウ</t>
    </rPh>
    <rPh sb="7" eb="8">
      <t>ゼイ</t>
    </rPh>
    <rPh sb="8" eb="9">
      <t>ヌ</t>
    </rPh>
    <phoneticPr fontId="20"/>
  </si>
  <si>
    <t>概要</t>
    <rPh sb="0" eb="2">
      <t>ガイヨウ</t>
    </rPh>
    <phoneticPr fontId="20"/>
  </si>
  <si>
    <t>品名</t>
    <rPh sb="0" eb="2">
      <t>ヒンメイ</t>
    </rPh>
    <phoneticPr fontId="20"/>
  </si>
  <si>
    <t>台</t>
    <rPh sb="0" eb="1">
      <t>ダイ</t>
    </rPh>
    <phoneticPr fontId="20"/>
  </si>
  <si>
    <t>PC（型式○○○○）</t>
    <rPh sb="3" eb="5">
      <t>カタシキ</t>
    </rPh>
    <phoneticPr fontId="20"/>
  </si>
  <si>
    <t>プリンター（型式○○○○）</t>
    <rPh sb="6" eb="8">
      <t>カタシキ</t>
    </rPh>
    <phoneticPr fontId="20"/>
  </si>
  <si>
    <t>提供単価</t>
    <rPh sb="0" eb="2">
      <t>テイキョウ</t>
    </rPh>
    <rPh sb="2" eb="4">
      <t>タンカ</t>
    </rPh>
    <phoneticPr fontId="20"/>
  </si>
  <si>
    <t>標準単価</t>
    <rPh sb="0" eb="2">
      <t>ヒョウジュン</t>
    </rPh>
    <rPh sb="2" eb="4">
      <t>タンカ</t>
    </rPh>
    <phoneticPr fontId="20"/>
  </si>
  <si>
    <t>提供単価</t>
    <rPh sb="0" eb="2">
      <t>テイキョウ</t>
    </rPh>
    <rPh sb="2" eb="4">
      <t>タンカ</t>
    </rPh>
    <phoneticPr fontId="20"/>
  </si>
  <si>
    <t>標準単価
合計</t>
    <rPh sb="0" eb="2">
      <t>ヒョウジュン</t>
    </rPh>
    <rPh sb="2" eb="4">
      <t>タンカ</t>
    </rPh>
    <rPh sb="5" eb="7">
      <t>ゴウケイ</t>
    </rPh>
    <phoneticPr fontId="20"/>
  </si>
  <si>
    <t>提供単価
合計</t>
    <rPh sb="0" eb="2">
      <t>テイキョウ</t>
    </rPh>
    <rPh sb="2" eb="4">
      <t>タンカ</t>
    </rPh>
    <rPh sb="5" eb="7">
      <t>ゴウケイ</t>
    </rPh>
    <phoneticPr fontId="20"/>
  </si>
  <si>
    <t>回線使用料等</t>
    <rPh sb="4" eb="5">
      <t>リョウ</t>
    </rPh>
    <rPh sb="5" eb="6">
      <t>ナド</t>
    </rPh>
    <phoneticPr fontId="20"/>
  </si>
  <si>
    <t>SEサポート(1年目）</t>
    <rPh sb="8" eb="10">
      <t>ネンメ</t>
    </rPh>
    <phoneticPr fontId="20"/>
  </si>
  <si>
    <t>SEサポート(2年目以降）</t>
    <rPh sb="8" eb="10">
      <t>ネンメ</t>
    </rPh>
    <rPh sb="10" eb="12">
      <t>イコウ</t>
    </rPh>
    <phoneticPr fontId="20"/>
  </si>
  <si>
    <t>調達案件名</t>
    <rPh sb="0" eb="2">
      <t>チョウタツ</t>
    </rPh>
    <rPh sb="2" eb="4">
      <t>アンケン</t>
    </rPh>
    <rPh sb="4" eb="5">
      <t>メイ</t>
    </rPh>
    <phoneticPr fontId="20"/>
  </si>
  <si>
    <t>その他</t>
    <rPh sb="2" eb="3">
      <t>タ</t>
    </rPh>
    <phoneticPr fontId="20"/>
  </si>
  <si>
    <t>事業者名</t>
    <rPh sb="0" eb="3">
      <t>ジギョウシャ</t>
    </rPh>
    <rPh sb="3" eb="4">
      <t>メイ</t>
    </rPh>
    <phoneticPr fontId="20"/>
  </si>
  <si>
    <t>合計</t>
    <phoneticPr fontId="20"/>
  </si>
  <si>
    <t>（単位：円）</t>
    <phoneticPr fontId="20"/>
  </si>
  <si>
    <t>本体価格（税抜）</t>
    <rPh sb="0" eb="2">
      <t>ホンタイ</t>
    </rPh>
    <rPh sb="2" eb="4">
      <t>カカク</t>
    </rPh>
    <rPh sb="5" eb="6">
      <t>ゼイ</t>
    </rPh>
    <rPh sb="6" eb="7">
      <t>ヌ</t>
    </rPh>
    <phoneticPr fontId="20"/>
  </si>
  <si>
    <t>※ 備考には、OS、DBMS、パッケージ、ミドルウェア等の区別を記述すること。</t>
    <phoneticPr fontId="20"/>
  </si>
  <si>
    <t>保守期限</t>
    <rPh sb="0" eb="2">
      <t>ホシュ</t>
    </rPh>
    <rPh sb="2" eb="4">
      <t>キゲン</t>
    </rPh>
    <phoneticPr fontId="20"/>
  </si>
  <si>
    <t>備考　※1</t>
    <rPh sb="0" eb="2">
      <t>ビコウ</t>
    </rPh>
    <phoneticPr fontId="20"/>
  </si>
  <si>
    <t>その他</t>
    <rPh sb="2" eb="3">
      <t>タ</t>
    </rPh>
    <phoneticPr fontId="20"/>
  </si>
  <si>
    <t>備考</t>
    <rPh sb="0" eb="2">
      <t>ビコウ</t>
    </rPh>
    <phoneticPr fontId="20"/>
  </si>
  <si>
    <t>更新日</t>
    <rPh sb="0" eb="3">
      <t>コウシンビ</t>
    </rPh>
    <phoneticPr fontId="20"/>
  </si>
  <si>
    <t>作成日</t>
    <rPh sb="0" eb="3">
      <t>サクセイビ</t>
    </rPh>
    <phoneticPr fontId="20"/>
  </si>
  <si>
    <t>本体</t>
    <phoneticPr fontId="20"/>
  </si>
  <si>
    <t>構築</t>
    <phoneticPr fontId="20"/>
  </si>
  <si>
    <t>標準単価
（月額）</t>
    <rPh sb="0" eb="2">
      <t>ヒョウジュン</t>
    </rPh>
    <rPh sb="2" eb="4">
      <t>タンカ</t>
    </rPh>
    <phoneticPr fontId="20"/>
  </si>
  <si>
    <t>提供単価
（月額）</t>
    <rPh sb="0" eb="2">
      <t>テイキョウ</t>
    </rPh>
    <rPh sb="2" eb="4">
      <t>タンカ</t>
    </rPh>
    <phoneticPr fontId="20"/>
  </si>
  <si>
    <t>標準単価
合計（月額）</t>
    <rPh sb="0" eb="2">
      <t>ヒョウジュン</t>
    </rPh>
    <rPh sb="2" eb="4">
      <t>タンカ</t>
    </rPh>
    <rPh sb="5" eb="7">
      <t>ゴウケイ</t>
    </rPh>
    <phoneticPr fontId="20"/>
  </si>
  <si>
    <t>提供単価
合計（月額）</t>
    <rPh sb="0" eb="2">
      <t>テイキョウ</t>
    </rPh>
    <rPh sb="2" eb="4">
      <t>タンカ</t>
    </rPh>
    <rPh sb="5" eb="7">
      <t>ゴウケイ</t>
    </rPh>
    <phoneticPr fontId="20"/>
  </si>
  <si>
    <r>
      <t>費用（</t>
    </r>
    <r>
      <rPr>
        <sz val="10"/>
        <rFont val="Meiryo UI"/>
        <family val="3"/>
        <charset val="128"/>
      </rPr>
      <t>円）</t>
    </r>
    <rPh sb="0" eb="2">
      <t>ヒヨウ</t>
    </rPh>
    <rPh sb="3" eb="4">
      <t>エン</t>
    </rPh>
    <phoneticPr fontId="20"/>
  </si>
  <si>
    <t>バージョン</t>
    <phoneticPr fontId="20"/>
  </si>
  <si>
    <t>品番</t>
    <rPh sb="0" eb="2">
      <t>ヒンバン</t>
    </rPh>
    <phoneticPr fontId="20"/>
  </si>
  <si>
    <t>インストール先</t>
    <rPh sb="6" eb="7">
      <t>サキ</t>
    </rPh>
    <phoneticPr fontId="20"/>
  </si>
  <si>
    <t>導入実績</t>
    <rPh sb="0" eb="2">
      <t>ドウニュウ</t>
    </rPh>
    <rPh sb="2" eb="4">
      <t>ジッセキ</t>
    </rPh>
    <phoneticPr fontId="20"/>
  </si>
  <si>
    <t>選定理由</t>
    <rPh sb="0" eb="2">
      <t>センテイ</t>
    </rPh>
    <rPh sb="2" eb="4">
      <t>リユウ</t>
    </rPh>
    <phoneticPr fontId="20"/>
  </si>
  <si>
    <t>○○</t>
    <phoneticPr fontId="20"/>
  </si>
  <si>
    <t>××</t>
    <phoneticPr fontId="20"/>
  </si>
  <si>
    <t>当該システムの帳票ツール。</t>
    <phoneticPr fontId="20"/>
  </si>
  <si>
    <t>AB-1234</t>
    <phoneticPr fontId="20"/>
  </si>
  <si>
    <t>当該システムに必須であるため。</t>
    <rPh sb="0" eb="2">
      <t>トウガイ</t>
    </rPh>
    <rPh sb="7" eb="9">
      <t>ヒッス</t>
    </rPh>
    <phoneticPr fontId="20"/>
  </si>
  <si>
    <t>APサーバ</t>
    <phoneticPr fontId="20"/>
  </si>
  <si>
    <t>○○市、△△市</t>
    <rPh sb="2" eb="3">
      <t>シ</t>
    </rPh>
    <rPh sb="6" eb="7">
      <t>シ</t>
    </rPh>
    <phoneticPr fontId="20"/>
  </si>
  <si>
    <t>ミドルウェア</t>
    <phoneticPr fontId="20"/>
  </si>
  <si>
    <t>合計（税抜）</t>
    <phoneticPr fontId="20"/>
  </si>
  <si>
    <t>合計（税込）</t>
    <rPh sb="4" eb="5">
      <t>コ</t>
    </rPh>
    <phoneticPr fontId="20"/>
  </si>
  <si>
    <t>バージョン</t>
    <phoneticPr fontId="20"/>
  </si>
  <si>
    <t>品名</t>
    <rPh sb="0" eb="2">
      <t>ヒンメイ</t>
    </rPh>
    <phoneticPr fontId="20"/>
  </si>
  <si>
    <t>xx-1234AB</t>
    <phoneticPr fontId="20"/>
  </si>
  <si>
    <t>2.0</t>
    <phoneticPr fontId="20"/>
  </si>
  <si>
    <t>例</t>
    <rPh sb="0" eb="1">
      <t>レイ</t>
    </rPh>
    <phoneticPr fontId="20"/>
  </si>
  <si>
    <t>スキャナー</t>
    <phoneticPr fontId="20"/>
  </si>
  <si>
    <t>文字、画像の読取機器。対象となる帳票は、○○、△△など。</t>
    <rPh sb="0" eb="2">
      <t>モジ</t>
    </rPh>
    <rPh sb="3" eb="5">
      <t>ガゾウ</t>
    </rPh>
    <rPh sb="6" eb="7">
      <t>ヨ</t>
    </rPh>
    <rPh sb="7" eb="8">
      <t>ト</t>
    </rPh>
    <rPh sb="8" eb="10">
      <t>キキ</t>
    </rPh>
    <rPh sb="11" eb="13">
      <t>タイショウ</t>
    </rPh>
    <rPh sb="16" eb="18">
      <t>チョウヒョウ</t>
    </rPh>
    <phoneticPr fontId="20"/>
  </si>
  <si>
    <t>OS・ミドルウェア・
ソフトウェア</t>
    <phoneticPr fontId="20"/>
  </si>
  <si>
    <t>標準見積書</t>
    <rPh sb="0" eb="2">
      <t>ヒョウジュン</t>
    </rPh>
    <phoneticPr fontId="20"/>
  </si>
  <si>
    <t>人日</t>
    <rPh sb="0" eb="2">
      <t>ニンニチ</t>
    </rPh>
    <phoneticPr fontId="20"/>
  </si>
  <si>
    <t>人日</t>
    <rPh sb="0" eb="2">
      <t>ニンニチ</t>
    </rPh>
    <phoneticPr fontId="20"/>
  </si>
  <si>
    <t>式</t>
    <rPh sb="0" eb="1">
      <t>シキ</t>
    </rPh>
    <phoneticPr fontId="20"/>
  </si>
  <si>
    <t>その他経費</t>
    <phoneticPr fontId="20"/>
  </si>
  <si>
    <t>人月</t>
    <rPh sb="0" eb="2">
      <t>ニンゲツ</t>
    </rPh>
    <phoneticPr fontId="20"/>
  </si>
  <si>
    <t>ミドルウェアライセンス（サーバー）</t>
  </si>
  <si>
    <t>ミドルウェアライセンス（クライアント）</t>
  </si>
  <si>
    <t>パッケージライセンス（サーバー）</t>
  </si>
  <si>
    <t>パッケージライセンス（クライアント）</t>
  </si>
  <si>
    <t>【プロジェクト管理】</t>
    <rPh sb="7" eb="9">
      <t>カンリ</t>
    </rPh>
    <phoneticPr fontId="3"/>
  </si>
  <si>
    <t>【アプリケーション構築】</t>
    <rPh sb="9" eb="11">
      <t>コウチク</t>
    </rPh>
    <phoneticPr fontId="3"/>
  </si>
  <si>
    <t>【運用構築】</t>
    <rPh sb="1" eb="3">
      <t>ウンヨウ</t>
    </rPh>
    <rPh sb="3" eb="5">
      <t>コウチク</t>
    </rPh>
    <phoneticPr fontId="3"/>
  </si>
  <si>
    <t>【環境構築】</t>
    <rPh sb="1" eb="3">
      <t>カンキョウ</t>
    </rPh>
    <rPh sb="3" eb="5">
      <t>コウチク</t>
    </rPh>
    <phoneticPr fontId="3"/>
  </si>
  <si>
    <t>【移行作業】</t>
    <rPh sb="1" eb="3">
      <t>イコウ</t>
    </rPh>
    <rPh sb="3" eb="5">
      <t>サギョウ</t>
    </rPh>
    <phoneticPr fontId="3"/>
  </si>
  <si>
    <t>【教育・研修】</t>
    <rPh sb="1" eb="3">
      <t>キョウイク</t>
    </rPh>
    <rPh sb="4" eb="6">
      <t>ケンシュウ</t>
    </rPh>
    <phoneticPr fontId="3"/>
  </si>
  <si>
    <t>【稼働に向けた職員作業支援】</t>
    <rPh sb="1" eb="3">
      <t>カドウ</t>
    </rPh>
    <rPh sb="4" eb="5">
      <t>ム</t>
    </rPh>
    <rPh sb="7" eb="9">
      <t>ショクイン</t>
    </rPh>
    <rPh sb="9" eb="11">
      <t>サギョウ</t>
    </rPh>
    <rPh sb="11" eb="13">
      <t>シエン</t>
    </rPh>
    <phoneticPr fontId="3"/>
  </si>
  <si>
    <t>使用料：ミドルウェア</t>
    <rPh sb="0" eb="2">
      <t>シヨウ</t>
    </rPh>
    <rPh sb="2" eb="3">
      <t>リョウ</t>
    </rPh>
    <phoneticPr fontId="3"/>
  </si>
  <si>
    <t>使用料：パッケージソフトウェア</t>
    <rPh sb="0" eb="3">
      <t>シヨウリョウ</t>
    </rPh>
    <phoneticPr fontId="3"/>
  </si>
  <si>
    <t>使用料：サービス（ASP等）</t>
    <rPh sb="0" eb="3">
      <t>シヨウリョウ</t>
    </rPh>
    <phoneticPr fontId="3"/>
  </si>
  <si>
    <t>保守料：ミドルウェア</t>
    <rPh sb="0" eb="3">
      <t>ホシュリョウ</t>
    </rPh>
    <phoneticPr fontId="3"/>
  </si>
  <si>
    <t>保守料：パッケージソフトウェア</t>
    <rPh sb="0" eb="3">
      <t>ホシュリョウ</t>
    </rPh>
    <phoneticPr fontId="3"/>
  </si>
  <si>
    <t>保守料：サービス（ASP等）</t>
    <rPh sb="0" eb="3">
      <t>ホシュリョウ</t>
    </rPh>
    <phoneticPr fontId="3"/>
  </si>
  <si>
    <t>回線使用料</t>
    <rPh sb="0" eb="2">
      <t>カイセン</t>
    </rPh>
    <rPh sb="2" eb="5">
      <t>シヨウリョウ</t>
    </rPh>
    <phoneticPr fontId="20"/>
  </si>
  <si>
    <t>標準単価
（人月単価）</t>
    <rPh sb="0" eb="2">
      <t>ヒョウジュン</t>
    </rPh>
    <rPh sb="2" eb="4">
      <t>タンカ</t>
    </rPh>
    <rPh sb="6" eb="8">
      <t>ニンツキ</t>
    </rPh>
    <rPh sb="8" eb="10">
      <t>タンカ</t>
    </rPh>
    <phoneticPr fontId="20"/>
  </si>
  <si>
    <t>人月</t>
    <rPh sb="0" eb="2">
      <t>ニンツキ</t>
    </rPh>
    <phoneticPr fontId="20"/>
  </si>
  <si>
    <t>回線</t>
    <rPh sb="0" eb="2">
      <t>カイセン</t>
    </rPh>
    <phoneticPr fontId="20"/>
  </si>
  <si>
    <t>業務パッケージ
（本体）</t>
    <rPh sb="0" eb="2">
      <t>ギョウム</t>
    </rPh>
    <phoneticPr fontId="20"/>
  </si>
  <si>
    <t>業務パッケージ
（保守）</t>
    <rPh sb="0" eb="2">
      <t>ギョウム</t>
    </rPh>
    <phoneticPr fontId="20"/>
  </si>
  <si>
    <t>消費税  (税率）</t>
    <rPh sb="6" eb="8">
      <t>ゼイリツ</t>
    </rPh>
    <phoneticPr fontId="20"/>
  </si>
  <si>
    <t>件名：</t>
    <phoneticPr fontId="37"/>
  </si>
  <si>
    <t>事業者名：</t>
    <rPh sb="0" eb="2">
      <t>ジギョウ</t>
    </rPh>
    <rPh sb="2" eb="3">
      <t>シャ</t>
    </rPh>
    <rPh sb="3" eb="4">
      <t>メイ</t>
    </rPh>
    <phoneticPr fontId="37"/>
  </si>
  <si>
    <t>本</t>
    <rPh sb="0" eb="1">
      <t>ホン</t>
    </rPh>
    <phoneticPr fontId="20"/>
  </si>
  <si>
    <t>本</t>
    <rPh sb="0" eb="1">
      <t>ホン</t>
    </rPh>
    <phoneticPr fontId="20"/>
  </si>
  <si>
    <t>運用保守</t>
    <rPh sb="2" eb="4">
      <t>ホシュ</t>
    </rPh>
    <phoneticPr fontId="20"/>
  </si>
  <si>
    <t>運用</t>
    <rPh sb="0" eb="2">
      <t>ウンヨウ</t>
    </rPh>
    <phoneticPr fontId="20"/>
  </si>
  <si>
    <t>提供単価
（人月単価）</t>
    <rPh sb="0" eb="2">
      <t>テイキョウ</t>
    </rPh>
    <rPh sb="2" eb="4">
      <t>タンカ</t>
    </rPh>
    <phoneticPr fontId="20"/>
  </si>
  <si>
    <t>作成日：</t>
    <rPh sb="0" eb="3">
      <t>サクセイビ</t>
    </rPh>
    <phoneticPr fontId="20"/>
  </si>
  <si>
    <t>更新日：</t>
    <rPh sb="0" eb="3">
      <t>コウシンビ</t>
    </rPh>
    <phoneticPr fontId="20"/>
  </si>
  <si>
    <t>項目
（作業内容と作業内訳）</t>
    <rPh sb="0" eb="2">
      <t>コウモク</t>
    </rPh>
    <rPh sb="4" eb="6">
      <t>サギョウ</t>
    </rPh>
    <rPh sb="6" eb="8">
      <t>ナイヨウ</t>
    </rPh>
    <rPh sb="9" eb="11">
      <t>サギョウ</t>
    </rPh>
    <rPh sb="11" eb="13">
      <t>ウチワケ</t>
    </rPh>
    <phoneticPr fontId="46"/>
  </si>
  <si>
    <t>数量</t>
    <rPh sb="0" eb="2">
      <t>スウリョウ</t>
    </rPh>
    <phoneticPr fontId="46"/>
  </si>
  <si>
    <t>単価
（円）</t>
    <rPh sb="0" eb="2">
      <t>タンカ</t>
    </rPh>
    <rPh sb="4" eb="5">
      <t>エン</t>
    </rPh>
    <phoneticPr fontId="46"/>
  </si>
  <si>
    <t>小計
（数量×単価）</t>
    <rPh sb="0" eb="2">
      <t>ショウケイ</t>
    </rPh>
    <rPh sb="4" eb="6">
      <t>スウリョウ</t>
    </rPh>
    <rPh sb="7" eb="9">
      <t>タンカ</t>
    </rPh>
    <phoneticPr fontId="46"/>
  </si>
  <si>
    <t>年額費用（税抜・単位：円）</t>
    <rPh sb="0" eb="2">
      <t>ネンガク</t>
    </rPh>
    <rPh sb="2" eb="4">
      <t>ヒヨウ</t>
    </rPh>
    <rPh sb="5" eb="6">
      <t>ゼイ</t>
    </rPh>
    <rPh sb="6" eb="7">
      <t>ヌ</t>
    </rPh>
    <rPh sb="8" eb="10">
      <t>タンイ</t>
    </rPh>
    <rPh sb="11" eb="12">
      <t>エン</t>
    </rPh>
    <phoneticPr fontId="46"/>
  </si>
  <si>
    <t>備考</t>
    <rPh sb="0" eb="2">
      <t>ビコウ</t>
    </rPh>
    <phoneticPr fontId="46"/>
  </si>
  <si>
    <t>合計</t>
    <rPh sb="0" eb="2">
      <t>ゴウケイ</t>
    </rPh>
    <phoneticPr fontId="46"/>
  </si>
  <si>
    <t>※下記項目は、変更や削除をしないこと。不要な項目は残したままとし、不要とした理由を備考欄に記載すること。不足する項目があれば、行を追加して記載すること。</t>
    <rPh sb="1" eb="3">
      <t>カキ</t>
    </rPh>
    <rPh sb="3" eb="5">
      <t>コウモク</t>
    </rPh>
    <rPh sb="7" eb="9">
      <t>ヘンコウ</t>
    </rPh>
    <rPh sb="10" eb="12">
      <t>サクジョ</t>
    </rPh>
    <rPh sb="25" eb="26">
      <t>ノコ</t>
    </rPh>
    <rPh sb="33" eb="35">
      <t>フヨウ</t>
    </rPh>
    <rPh sb="38" eb="40">
      <t>リユウ</t>
    </rPh>
    <rPh sb="41" eb="43">
      <t>ビコウ</t>
    </rPh>
    <rPh sb="43" eb="44">
      <t>ラン</t>
    </rPh>
    <rPh sb="45" eb="47">
      <t>キサイ</t>
    </rPh>
    <rPh sb="52" eb="54">
      <t>フソク</t>
    </rPh>
    <rPh sb="56" eb="58">
      <t>コウモク</t>
    </rPh>
    <rPh sb="63" eb="64">
      <t>ギョウ</t>
    </rPh>
    <rPh sb="65" eb="67">
      <t>ツイカ</t>
    </rPh>
    <rPh sb="69" eb="71">
      <t>キサイ</t>
    </rPh>
    <phoneticPr fontId="46"/>
  </si>
  <si>
    <t>【プロジェクト管理】</t>
    <rPh sb="7" eb="9">
      <t>カンリ</t>
    </rPh>
    <phoneticPr fontId="46"/>
  </si>
  <si>
    <t>プロジェクト計画書作成・キックオフ会議</t>
    <rPh sb="6" eb="9">
      <t>ケイカクショ</t>
    </rPh>
    <rPh sb="9" eb="11">
      <t>サクセイ</t>
    </rPh>
    <rPh sb="17" eb="19">
      <t>カイギ</t>
    </rPh>
    <phoneticPr fontId="46"/>
  </si>
  <si>
    <t>定例会対応（週次、資料作成含む）</t>
    <rPh sb="0" eb="2">
      <t>テイレイ</t>
    </rPh>
    <rPh sb="3" eb="5">
      <t>タイオウ</t>
    </rPh>
    <rPh sb="6" eb="8">
      <t>シュウジ</t>
    </rPh>
    <rPh sb="9" eb="11">
      <t>シリョウ</t>
    </rPh>
    <rPh sb="11" eb="13">
      <t>サクセイ</t>
    </rPh>
    <rPh sb="13" eb="14">
      <t>フク</t>
    </rPh>
    <phoneticPr fontId="46"/>
  </si>
  <si>
    <t>進捗・品質・課題・予算等管理</t>
    <rPh sb="0" eb="2">
      <t>シンチョク</t>
    </rPh>
    <rPh sb="3" eb="5">
      <t>ヒンシツ</t>
    </rPh>
    <rPh sb="6" eb="8">
      <t>カダイ</t>
    </rPh>
    <rPh sb="9" eb="11">
      <t>ヨサン</t>
    </rPh>
    <rPh sb="11" eb="12">
      <t>トウ</t>
    </rPh>
    <rPh sb="12" eb="14">
      <t>カンリ</t>
    </rPh>
    <phoneticPr fontId="46"/>
  </si>
  <si>
    <t>成果物作成・納品</t>
    <rPh sb="0" eb="3">
      <t>セイカブツ</t>
    </rPh>
    <rPh sb="3" eb="5">
      <t>サクセイ</t>
    </rPh>
    <rPh sb="6" eb="8">
      <t>ノウヒン</t>
    </rPh>
    <phoneticPr fontId="46"/>
  </si>
  <si>
    <t>【アプリケーション構築】</t>
    <rPh sb="9" eb="11">
      <t>コウチク</t>
    </rPh>
    <phoneticPr fontId="46"/>
  </si>
  <si>
    <t>基本設計</t>
    <rPh sb="0" eb="2">
      <t>キホン</t>
    </rPh>
    <rPh sb="2" eb="4">
      <t>セッケイ</t>
    </rPh>
    <phoneticPr fontId="46"/>
  </si>
  <si>
    <t>詳細設計</t>
    <rPh sb="0" eb="2">
      <t>ショウサイ</t>
    </rPh>
    <rPh sb="2" eb="4">
      <t>セッケイ</t>
    </rPh>
    <phoneticPr fontId="46"/>
  </si>
  <si>
    <t>外部システム連携インタフェース設計</t>
    <rPh sb="0" eb="2">
      <t>ガイブ</t>
    </rPh>
    <rPh sb="6" eb="8">
      <t>レンケイ</t>
    </rPh>
    <rPh sb="15" eb="17">
      <t>セッケイ</t>
    </rPh>
    <phoneticPr fontId="46"/>
  </si>
  <si>
    <t>製造・単体テスト</t>
    <rPh sb="0" eb="2">
      <t>セイゾウ</t>
    </rPh>
    <rPh sb="3" eb="5">
      <t>タンタイ</t>
    </rPh>
    <phoneticPr fontId="46"/>
  </si>
  <si>
    <t>結合テスト</t>
    <rPh sb="0" eb="2">
      <t>ケツゴウ</t>
    </rPh>
    <phoneticPr fontId="46"/>
  </si>
  <si>
    <t>外部システム連携テスト</t>
    <rPh sb="0" eb="2">
      <t>ガイブ</t>
    </rPh>
    <rPh sb="6" eb="8">
      <t>レンケイ</t>
    </rPh>
    <phoneticPr fontId="46"/>
  </si>
  <si>
    <t>総合テスト</t>
    <rPh sb="0" eb="2">
      <t>ソウゴウ</t>
    </rPh>
    <phoneticPr fontId="46"/>
  </si>
  <si>
    <t>【運用構築】</t>
    <rPh sb="1" eb="3">
      <t>ウンヨウ</t>
    </rPh>
    <rPh sb="3" eb="5">
      <t>コウチク</t>
    </rPh>
    <phoneticPr fontId="46"/>
  </si>
  <si>
    <t>運用設計</t>
    <rPh sb="0" eb="2">
      <t>ウンヨウ</t>
    </rPh>
    <rPh sb="2" eb="4">
      <t>セッケイ</t>
    </rPh>
    <phoneticPr fontId="46"/>
  </si>
  <si>
    <t>運用テスト</t>
    <rPh sb="0" eb="2">
      <t>ウンヨウ</t>
    </rPh>
    <phoneticPr fontId="46"/>
  </si>
  <si>
    <t>【環境構築】</t>
    <rPh sb="1" eb="3">
      <t>カンキョウ</t>
    </rPh>
    <rPh sb="3" eb="5">
      <t>コウチク</t>
    </rPh>
    <phoneticPr fontId="46"/>
  </si>
  <si>
    <t>環境設計</t>
    <rPh sb="0" eb="2">
      <t>カンキョウ</t>
    </rPh>
    <rPh sb="2" eb="4">
      <t>セッケイ</t>
    </rPh>
    <phoneticPr fontId="46"/>
  </si>
  <si>
    <t>環境構築</t>
    <rPh sb="0" eb="2">
      <t>カンキョウ</t>
    </rPh>
    <rPh sb="2" eb="4">
      <t>コウチク</t>
    </rPh>
    <phoneticPr fontId="46"/>
  </si>
  <si>
    <t>動作テスト</t>
    <rPh sb="0" eb="2">
      <t>ドウサ</t>
    </rPh>
    <phoneticPr fontId="46"/>
  </si>
  <si>
    <t>【移行作業】</t>
    <rPh sb="1" eb="3">
      <t>イコウ</t>
    </rPh>
    <rPh sb="3" eb="5">
      <t>サギョウ</t>
    </rPh>
    <phoneticPr fontId="46"/>
  </si>
  <si>
    <t>移行設計</t>
    <rPh sb="0" eb="2">
      <t>イコウ</t>
    </rPh>
    <rPh sb="2" eb="4">
      <t>セッケイ</t>
    </rPh>
    <phoneticPr fontId="46"/>
  </si>
  <si>
    <t>移行テスト・リハーサル</t>
    <rPh sb="0" eb="2">
      <t>イコウ</t>
    </rPh>
    <phoneticPr fontId="46"/>
  </si>
  <si>
    <t>移行本番</t>
    <rPh sb="0" eb="2">
      <t>イコウ</t>
    </rPh>
    <rPh sb="2" eb="4">
      <t>ホンバン</t>
    </rPh>
    <phoneticPr fontId="46"/>
  </si>
  <si>
    <t>【教育・研修】</t>
    <rPh sb="1" eb="3">
      <t>キョウイク</t>
    </rPh>
    <rPh sb="4" eb="6">
      <t>ケンシュウ</t>
    </rPh>
    <phoneticPr fontId="46"/>
  </si>
  <si>
    <t>操作手順書・操作ガイド作成</t>
    <rPh sb="0" eb="2">
      <t>ソウサ</t>
    </rPh>
    <rPh sb="2" eb="4">
      <t>テジュン</t>
    </rPh>
    <rPh sb="4" eb="5">
      <t>ショ</t>
    </rPh>
    <rPh sb="6" eb="8">
      <t>ソウサ</t>
    </rPh>
    <rPh sb="11" eb="13">
      <t>サクセイ</t>
    </rPh>
    <phoneticPr fontId="46"/>
  </si>
  <si>
    <t>研修実施計画作成</t>
    <rPh sb="0" eb="2">
      <t>ケンシュウ</t>
    </rPh>
    <rPh sb="2" eb="4">
      <t>ジッシ</t>
    </rPh>
    <rPh sb="4" eb="6">
      <t>ケイカク</t>
    </rPh>
    <rPh sb="6" eb="8">
      <t>サクセイ</t>
    </rPh>
    <phoneticPr fontId="46"/>
  </si>
  <si>
    <t>研修用システム環境構築</t>
    <rPh sb="0" eb="2">
      <t>ケンシュウ</t>
    </rPh>
    <rPh sb="2" eb="3">
      <t>ヨウ</t>
    </rPh>
    <rPh sb="7" eb="9">
      <t>カンキョウ</t>
    </rPh>
    <rPh sb="9" eb="11">
      <t>コウチク</t>
    </rPh>
    <phoneticPr fontId="46"/>
  </si>
  <si>
    <t>研修用テキスト作成</t>
    <rPh sb="0" eb="2">
      <t>ケンシュウ</t>
    </rPh>
    <rPh sb="2" eb="3">
      <t>ヨウ</t>
    </rPh>
    <rPh sb="7" eb="9">
      <t>サクセイ</t>
    </rPh>
    <phoneticPr fontId="46"/>
  </si>
  <si>
    <t>研修実施</t>
    <rPh sb="0" eb="2">
      <t>ケンシュウ</t>
    </rPh>
    <rPh sb="2" eb="4">
      <t>ジッシ</t>
    </rPh>
    <phoneticPr fontId="46"/>
  </si>
  <si>
    <t>【稼働に向けた職員作業支援】</t>
    <rPh sb="1" eb="3">
      <t>カドウ</t>
    </rPh>
    <rPh sb="4" eb="5">
      <t>ム</t>
    </rPh>
    <rPh sb="7" eb="9">
      <t>ショクイン</t>
    </rPh>
    <rPh sb="9" eb="11">
      <t>サギョウ</t>
    </rPh>
    <rPh sb="11" eb="13">
      <t>シエン</t>
    </rPh>
    <phoneticPr fontId="46"/>
  </si>
  <si>
    <t>受入テスト支援</t>
    <rPh sb="0" eb="2">
      <t>ウケイレ</t>
    </rPh>
    <rPh sb="5" eb="7">
      <t>シエン</t>
    </rPh>
    <phoneticPr fontId="46"/>
  </si>
  <si>
    <t>本稼働立ち合い</t>
    <rPh sb="0" eb="1">
      <t>ホン</t>
    </rPh>
    <rPh sb="1" eb="3">
      <t>カドウ</t>
    </rPh>
    <rPh sb="3" eb="4">
      <t>タ</t>
    </rPh>
    <rPh sb="5" eb="6">
      <t>ア</t>
    </rPh>
    <phoneticPr fontId="46"/>
  </si>
  <si>
    <t>＜補足＞</t>
    <rPh sb="1" eb="3">
      <t>ホソク</t>
    </rPh>
    <phoneticPr fontId="46"/>
  </si>
  <si>
    <t>その他調整額</t>
    <rPh sb="2" eb="3">
      <t>タ</t>
    </rPh>
    <rPh sb="3" eb="5">
      <t>チョウセイ</t>
    </rPh>
    <rPh sb="5" eb="6">
      <t>ガク</t>
    </rPh>
    <phoneticPr fontId="46"/>
  </si>
  <si>
    <t>合計（税抜き）</t>
    <rPh sb="0" eb="2">
      <t>ゴウケイ</t>
    </rPh>
    <rPh sb="3" eb="4">
      <t>ゼイ</t>
    </rPh>
    <rPh sb="4" eb="5">
      <t>ヌ</t>
    </rPh>
    <phoneticPr fontId="46"/>
  </si>
  <si>
    <t>　ただし、不要な項目がある場合は項目を消さず、不要な理由を備考欄に記載すること。</t>
    <rPh sb="5" eb="7">
      <t>フヨウ</t>
    </rPh>
    <rPh sb="8" eb="10">
      <t>コウモク</t>
    </rPh>
    <rPh sb="13" eb="15">
      <t>バアイ</t>
    </rPh>
    <rPh sb="16" eb="18">
      <t>コウモク</t>
    </rPh>
    <rPh sb="19" eb="20">
      <t>ケ</t>
    </rPh>
    <rPh sb="23" eb="25">
      <t>フヨウ</t>
    </rPh>
    <rPh sb="26" eb="28">
      <t>リユウ</t>
    </rPh>
    <rPh sb="29" eb="31">
      <t>ビコウ</t>
    </rPh>
    <rPh sb="31" eb="32">
      <t>ラン</t>
    </rPh>
    <rPh sb="33" eb="35">
      <t>キサイ</t>
    </rPh>
    <phoneticPr fontId="46"/>
  </si>
  <si>
    <t>消費税率</t>
    <rPh sb="0" eb="3">
      <t>ショウヒゼイ</t>
    </rPh>
    <rPh sb="3" eb="4">
      <t>リツ</t>
    </rPh>
    <phoneticPr fontId="46"/>
  </si>
  <si>
    <t>・不足の項目がある場合は、行を追加して記載すること。</t>
    <rPh sb="1" eb="3">
      <t>フソク</t>
    </rPh>
    <rPh sb="4" eb="6">
      <t>コウモク</t>
    </rPh>
    <rPh sb="9" eb="11">
      <t>バアイ</t>
    </rPh>
    <rPh sb="13" eb="14">
      <t>ギョウ</t>
    </rPh>
    <rPh sb="15" eb="17">
      <t>ツイカ</t>
    </rPh>
    <rPh sb="19" eb="21">
      <t>キサイ</t>
    </rPh>
    <phoneticPr fontId="46"/>
  </si>
  <si>
    <t>消費税額</t>
    <rPh sb="0" eb="3">
      <t>ショウヒゼイ</t>
    </rPh>
    <rPh sb="3" eb="4">
      <t>ガク</t>
    </rPh>
    <phoneticPr fontId="46"/>
  </si>
  <si>
    <t>合計（税込み）</t>
    <rPh sb="0" eb="2">
      <t>ゴウケイ</t>
    </rPh>
    <rPh sb="3" eb="5">
      <t>ゼイコ</t>
    </rPh>
    <phoneticPr fontId="46"/>
  </si>
  <si>
    <t>契約期間満了後の
年間の継続利用費用</t>
    <phoneticPr fontId="46"/>
  </si>
  <si>
    <t>・区分「構築」については、シートにあらかじめ設定されている項目は全て記載すること。</t>
    <rPh sb="1" eb="3">
      <t>クブン</t>
    </rPh>
    <rPh sb="4" eb="6">
      <t>コウチク</t>
    </rPh>
    <rPh sb="22" eb="24">
      <t>セッテイ</t>
    </rPh>
    <rPh sb="29" eb="31">
      <t>コウモク</t>
    </rPh>
    <rPh sb="32" eb="33">
      <t>スベ</t>
    </rPh>
    <rPh sb="34" eb="36">
      <t>キサイ</t>
    </rPh>
    <phoneticPr fontId="46"/>
  </si>
  <si>
    <t>＃</t>
    <phoneticPr fontId="46"/>
  </si>
  <si>
    <t>ー</t>
    <phoneticPr fontId="20"/>
  </si>
  <si>
    <t>契約期間満了後の
年間の継続利用費用合計</t>
    <rPh sb="9" eb="11">
      <t>ネンカン</t>
    </rPh>
    <rPh sb="12" eb="14">
      <t>ケイゾク</t>
    </rPh>
    <phoneticPr fontId="20"/>
  </si>
  <si>
    <t>パッケージライセンス（クライアント）</t>
    <phoneticPr fontId="20"/>
  </si>
  <si>
    <t>設定費用</t>
    <rPh sb="0" eb="2">
      <t>セッテイ</t>
    </rPh>
    <rPh sb="2" eb="4">
      <t>ヒヨウ</t>
    </rPh>
    <phoneticPr fontId="20"/>
  </si>
  <si>
    <t>単位
（人日）</t>
    <rPh sb="0" eb="2">
      <t>タンイ</t>
    </rPh>
    <rPh sb="4" eb="5">
      <t>ニン</t>
    </rPh>
    <rPh sb="5" eb="6">
      <t>ニチ</t>
    </rPh>
    <phoneticPr fontId="46"/>
  </si>
  <si>
    <t>※「数量」欄が、原則、『20人日』となるように、必要な行を追加して記載すること。（例：基本設計の場合は「●●機能設計　●人日」「■■機能設計　■人日」等）</t>
    <rPh sb="2" eb="4">
      <t>スウリョウ</t>
    </rPh>
    <rPh sb="5" eb="6">
      <t>ラン</t>
    </rPh>
    <rPh sb="8" eb="10">
      <t>ゲンソク</t>
    </rPh>
    <rPh sb="14" eb="16">
      <t>ニンニチ</t>
    </rPh>
    <rPh sb="24" eb="26">
      <t>ヒツヨウ</t>
    </rPh>
    <rPh sb="27" eb="28">
      <t>ギョウ</t>
    </rPh>
    <rPh sb="29" eb="31">
      <t>ツイカ</t>
    </rPh>
    <rPh sb="33" eb="35">
      <t>キサイ</t>
    </rPh>
    <rPh sb="41" eb="42">
      <t>レイ</t>
    </rPh>
    <rPh sb="43" eb="45">
      <t>キホン</t>
    </rPh>
    <rPh sb="45" eb="47">
      <t>セッケイ</t>
    </rPh>
    <rPh sb="48" eb="50">
      <t>バアイ</t>
    </rPh>
    <rPh sb="54" eb="56">
      <t>キノウ</t>
    </rPh>
    <rPh sb="56" eb="58">
      <t>セッケイ</t>
    </rPh>
    <rPh sb="60" eb="62">
      <t>ニンニチ</t>
    </rPh>
    <rPh sb="66" eb="68">
      <t>キノウ</t>
    </rPh>
    <rPh sb="68" eb="70">
      <t>セッケイ</t>
    </rPh>
    <rPh sb="72" eb="74">
      <t>ニンニチ</t>
    </rPh>
    <rPh sb="75" eb="76">
      <t>トウ</t>
    </rPh>
    <phoneticPr fontId="46"/>
  </si>
  <si>
    <t>※見積段階において、20人日以下への細分化が難しい場合、その数字の積算根拠を「備考欄」に記載すること。（例：20画面程度×1人月＝20人月）</t>
    <rPh sb="1" eb="3">
      <t>ミツモリ</t>
    </rPh>
    <rPh sb="3" eb="5">
      <t>ダンカイ</t>
    </rPh>
    <rPh sb="12" eb="14">
      <t>ニンニチ</t>
    </rPh>
    <rPh sb="14" eb="16">
      <t>イカ</t>
    </rPh>
    <rPh sb="18" eb="21">
      <t>サイブンカ</t>
    </rPh>
    <rPh sb="22" eb="23">
      <t>ムズカ</t>
    </rPh>
    <rPh sb="25" eb="27">
      <t>バアイ</t>
    </rPh>
    <rPh sb="30" eb="32">
      <t>スウジ</t>
    </rPh>
    <rPh sb="33" eb="35">
      <t>セキサン</t>
    </rPh>
    <rPh sb="35" eb="37">
      <t>コンキョ</t>
    </rPh>
    <rPh sb="39" eb="42">
      <t>ビコウラン</t>
    </rPh>
    <rPh sb="44" eb="46">
      <t>キサイ</t>
    </rPh>
    <rPh sb="52" eb="53">
      <t>レイ</t>
    </rPh>
    <rPh sb="56" eb="58">
      <t>ガメン</t>
    </rPh>
    <rPh sb="58" eb="60">
      <t>テイド</t>
    </rPh>
    <rPh sb="62" eb="64">
      <t>ニンゲツ</t>
    </rPh>
    <rPh sb="67" eb="68">
      <t>ニン</t>
    </rPh>
    <rPh sb="68" eb="69">
      <t>ツキ</t>
    </rPh>
    <phoneticPr fontId="46"/>
  </si>
  <si>
    <t>標準単価
（一台あたりの月額）</t>
    <rPh sb="0" eb="2">
      <t>ヒョウジュン</t>
    </rPh>
    <rPh sb="2" eb="4">
      <t>タンカ</t>
    </rPh>
    <rPh sb="6" eb="8">
      <t>イチダイ</t>
    </rPh>
    <phoneticPr fontId="20"/>
  </si>
  <si>
    <t>提供単価
（一台あたりの月額）</t>
    <rPh sb="0" eb="2">
      <t>テイキョウ</t>
    </rPh>
    <rPh sb="2" eb="4">
      <t>タンカ</t>
    </rPh>
    <phoneticPr fontId="20"/>
  </si>
  <si>
    <t>標準単価
合計（月額）</t>
    <rPh sb="0" eb="2">
      <t>ヒョウジュン</t>
    </rPh>
    <rPh sb="2" eb="4">
      <t>タンカ</t>
    </rPh>
    <rPh sb="5" eb="7">
      <t>ゴウケイ</t>
    </rPh>
    <rPh sb="8" eb="10">
      <t>ゲツガク</t>
    </rPh>
    <phoneticPr fontId="20"/>
  </si>
  <si>
    <t>要件定義書作成</t>
    <rPh sb="0" eb="2">
      <t>ヨウケン</t>
    </rPh>
    <rPh sb="2" eb="5">
      <t>テイギショ</t>
    </rPh>
    <rPh sb="5" eb="7">
      <t>サクセイ</t>
    </rPh>
    <phoneticPr fontId="46"/>
  </si>
  <si>
    <t>標準単価
（回線あたりの月額）</t>
    <rPh sb="0" eb="2">
      <t>ヒョウジュン</t>
    </rPh>
    <rPh sb="2" eb="4">
      <t>タンカ</t>
    </rPh>
    <rPh sb="6" eb="8">
      <t>カイセン</t>
    </rPh>
    <phoneticPr fontId="20"/>
  </si>
  <si>
    <t>提供単価
（回線あたりの月額）</t>
    <rPh sb="0" eb="2">
      <t>テイキョウ</t>
    </rPh>
    <rPh sb="2" eb="4">
      <t>タンカ</t>
    </rPh>
    <phoneticPr fontId="20"/>
  </si>
  <si>
    <t>ミドルウェアライセンス（サーバー）</t>
    <phoneticPr fontId="20"/>
  </si>
  <si>
    <t>サーバー</t>
    <phoneticPr fontId="20"/>
  </si>
  <si>
    <t>使用料：サーバ仮想化基盤</t>
    <rPh sb="0" eb="3">
      <t>シヨウリョウ</t>
    </rPh>
    <rPh sb="7" eb="12">
      <t>カソウカキバン</t>
    </rPh>
    <phoneticPr fontId="20"/>
  </si>
  <si>
    <t>GB</t>
    <phoneticPr fontId="20"/>
  </si>
  <si>
    <t>(委託業者向け)データ更新マニュアル作成</t>
    <rPh sb="1" eb="5">
      <t>イタクギョウシャ</t>
    </rPh>
    <rPh sb="5" eb="6">
      <t>ム</t>
    </rPh>
    <rPh sb="11" eb="13">
      <t>コウシン</t>
    </rPh>
    <rPh sb="18" eb="20">
      <t>サクセイ</t>
    </rPh>
    <phoneticPr fontId="20"/>
  </si>
  <si>
    <t>令和14年度の費用についてはその他に記載してください。</t>
    <rPh sb="0" eb="2">
      <t>レイワ</t>
    </rPh>
    <rPh sb="4" eb="5">
      <t>ネン</t>
    </rPh>
    <rPh sb="5" eb="6">
      <t>ド</t>
    </rPh>
    <rPh sb="7" eb="9">
      <t>ヒヨウ</t>
    </rPh>
    <rPh sb="16" eb="17">
      <t>タ</t>
    </rPh>
    <rPh sb="18" eb="20">
      <t>キサイ</t>
    </rPh>
    <phoneticPr fontId="20"/>
  </si>
  <si>
    <t>ウィルス対策ソフトライセンス (サーバー)</t>
    <rPh sb="4" eb="6">
      <t>タイサク</t>
    </rPh>
    <phoneticPr fontId="20"/>
  </si>
  <si>
    <t>問い合わせ対応業務</t>
    <rPh sb="0" eb="1">
      <t>ト</t>
    </rPh>
    <rPh sb="2" eb="3">
      <t>ア</t>
    </rPh>
    <rPh sb="5" eb="9">
      <t>タイオウギョウム</t>
    </rPh>
    <phoneticPr fontId="20"/>
  </si>
  <si>
    <t>作業指示書に基づく作業</t>
    <rPh sb="0" eb="5">
      <t>サギョウシジショ</t>
    </rPh>
    <rPh sb="6" eb="7">
      <t>モト</t>
    </rPh>
    <rPh sb="9" eb="11">
      <t>サギョウ</t>
    </rPh>
    <phoneticPr fontId="20"/>
  </si>
  <si>
    <t>バックアップ・リストア</t>
    <phoneticPr fontId="20"/>
  </si>
  <si>
    <t>システム監視</t>
    <rPh sb="4" eb="6">
      <t>カンシ</t>
    </rPh>
    <phoneticPr fontId="20"/>
  </si>
  <si>
    <t>障害管理</t>
    <rPh sb="0" eb="2">
      <t>ショウガイ</t>
    </rPh>
    <rPh sb="2" eb="4">
      <t>カンリ</t>
    </rPh>
    <phoneticPr fontId="20"/>
  </si>
  <si>
    <t>セキュリティ管理</t>
    <rPh sb="6" eb="8">
      <t>カンリ</t>
    </rPh>
    <phoneticPr fontId="20"/>
  </si>
  <si>
    <t>利用者管理</t>
    <rPh sb="0" eb="3">
      <t>リヨウシャ</t>
    </rPh>
    <rPh sb="3" eb="5">
      <t>カンリ</t>
    </rPh>
    <phoneticPr fontId="20"/>
  </si>
  <si>
    <t>ドキュメント管理</t>
    <rPh sb="6" eb="8">
      <t>カンリ</t>
    </rPh>
    <phoneticPr fontId="20"/>
  </si>
  <si>
    <t>改善活動</t>
    <rPh sb="0" eb="2">
      <t>カイゼン</t>
    </rPh>
    <rPh sb="2" eb="4">
      <t>カツドウ</t>
    </rPh>
    <phoneticPr fontId="20"/>
  </si>
  <si>
    <t>ソフトウェア保守</t>
    <rPh sb="6" eb="8">
      <t>ホシュ</t>
    </rPh>
    <phoneticPr fontId="20"/>
  </si>
  <si>
    <t>ソフトウェア改修・予防措置</t>
    <rPh sb="6" eb="8">
      <t>カイシュウ</t>
    </rPh>
    <rPh sb="9" eb="11">
      <t>ヨボウ</t>
    </rPh>
    <rPh sb="11" eb="13">
      <t>ソチ</t>
    </rPh>
    <phoneticPr fontId="20"/>
  </si>
  <si>
    <t>ライブラリ管理</t>
    <rPh sb="5" eb="7">
      <t>カンリ</t>
    </rPh>
    <phoneticPr fontId="20"/>
  </si>
  <si>
    <t>構成管理・変更管理</t>
    <rPh sb="0" eb="2">
      <t>コウセイ</t>
    </rPh>
    <rPh sb="2" eb="4">
      <t>カンリ</t>
    </rPh>
    <rPh sb="5" eb="7">
      <t>ヘンコウ</t>
    </rPh>
    <rPh sb="7" eb="9">
      <t>カンリ</t>
    </rPh>
    <phoneticPr fontId="20"/>
  </si>
  <si>
    <t>運用作業</t>
    <rPh sb="0" eb="2">
      <t>ウンヨウ</t>
    </rPh>
    <rPh sb="2" eb="4">
      <t>サギョウ</t>
    </rPh>
    <phoneticPr fontId="20"/>
  </si>
  <si>
    <t>保守作業</t>
    <rPh sb="0" eb="2">
      <t>ホシュ</t>
    </rPh>
    <rPh sb="2" eb="4">
      <t>サギョウ</t>
    </rPh>
    <phoneticPr fontId="20"/>
  </si>
  <si>
    <t>保守作業</t>
    <rPh sb="0" eb="4">
      <t>ホシュサギョウ</t>
    </rPh>
    <phoneticPr fontId="20"/>
  </si>
  <si>
    <t>人日</t>
    <rPh sb="0" eb="2">
      <t>ニンヒ</t>
    </rPh>
    <phoneticPr fontId="20"/>
  </si>
  <si>
    <t>・区分「運用保守」については、シートにあらかじめ設定されている項目は全て記載すること。</t>
    <rPh sb="1" eb="3">
      <t>クブン</t>
    </rPh>
    <rPh sb="4" eb="6">
      <t>ウンヨウ</t>
    </rPh>
    <rPh sb="6" eb="8">
      <t>ホシュ</t>
    </rPh>
    <rPh sb="24" eb="26">
      <t>セッテイ</t>
    </rPh>
    <rPh sb="31" eb="33">
      <t>コウモク</t>
    </rPh>
    <rPh sb="34" eb="35">
      <t>スベ</t>
    </rPh>
    <rPh sb="36" eb="38">
      <t>キサイ</t>
    </rPh>
    <phoneticPr fontId="46"/>
  </si>
  <si>
    <t>定期報告</t>
    <rPh sb="0" eb="4">
      <t>テイキホウコク</t>
    </rPh>
    <phoneticPr fontId="20"/>
  </si>
  <si>
    <t>非常時の対応</t>
    <rPh sb="0" eb="3">
      <t>ヒジョウジ</t>
    </rPh>
    <rPh sb="4" eb="6">
      <t>タイオウ</t>
    </rPh>
    <phoneticPr fontId="20"/>
  </si>
  <si>
    <t>マッピングシステムの運用</t>
    <rPh sb="10" eb="12">
      <t>ウンヨウ</t>
    </rPh>
    <phoneticPr fontId="20"/>
  </si>
  <si>
    <t>ファイリングシステムの運用</t>
    <rPh sb="11" eb="13">
      <t>ウンヨウ</t>
    </rPh>
    <phoneticPr fontId="20"/>
  </si>
  <si>
    <t>窓口閲覧システムの運用</t>
    <rPh sb="0" eb="4">
      <t>マドグチエツラン</t>
    </rPh>
    <rPh sb="9" eb="11">
      <t>ウンヨウ</t>
    </rPh>
    <phoneticPr fontId="20"/>
  </si>
  <si>
    <t>水道Web閲覧システムの運用</t>
    <rPh sb="0" eb="2">
      <t>スイドウ</t>
    </rPh>
    <rPh sb="5" eb="7">
      <t>エツラン</t>
    </rPh>
    <rPh sb="12" eb="14">
      <t>ウンヨウ</t>
    </rPh>
    <phoneticPr fontId="20"/>
  </si>
  <si>
    <t>　配水管等データ更新</t>
    <rPh sb="1" eb="5">
      <t>ハイスイカントウ</t>
    </rPh>
    <rPh sb="8" eb="10">
      <t>コウシン</t>
    </rPh>
    <phoneticPr fontId="20"/>
  </si>
  <si>
    <t>　給水管データ更新</t>
    <rPh sb="1" eb="4">
      <t>キュウスイカン</t>
    </rPh>
    <rPh sb="7" eb="9">
      <t>コウシン</t>
    </rPh>
    <phoneticPr fontId="20"/>
  </si>
  <si>
    <t>　地形データの仮登録または編集</t>
    <rPh sb="1" eb="3">
      <t>チケイ</t>
    </rPh>
    <rPh sb="7" eb="10">
      <t>カリトウロク</t>
    </rPh>
    <rPh sb="13" eb="15">
      <t>ヘンシュウ</t>
    </rPh>
    <phoneticPr fontId="20"/>
  </si>
  <si>
    <t>　道路管理地形図データの取込み</t>
    <rPh sb="1" eb="5">
      <t>ドウロカンリ</t>
    </rPh>
    <rPh sb="5" eb="8">
      <t>チケイズ</t>
    </rPh>
    <rPh sb="12" eb="14">
      <t>トリコ</t>
    </rPh>
    <phoneticPr fontId="20"/>
  </si>
  <si>
    <t>　道路管理地形図データの更新箇所の抽出</t>
    <rPh sb="1" eb="8">
      <t>ドウロカンリチケイズ</t>
    </rPh>
    <rPh sb="12" eb="16">
      <t>コウシンカショ</t>
    </rPh>
    <rPh sb="17" eb="19">
      <t>チュウシュツ</t>
    </rPh>
    <phoneticPr fontId="20"/>
  </si>
  <si>
    <t>　道路管理センターへのデータの提供</t>
    <rPh sb="1" eb="5">
      <t>ドウロカンリ</t>
    </rPh>
    <rPh sb="15" eb="17">
      <t>テイキョウ</t>
    </rPh>
    <phoneticPr fontId="20"/>
  </si>
  <si>
    <t>　水量データの登録</t>
    <rPh sb="1" eb="3">
      <t>スイリョウ</t>
    </rPh>
    <rPh sb="7" eb="9">
      <t>トウロク</t>
    </rPh>
    <phoneticPr fontId="20"/>
  </si>
  <si>
    <t>　外部データの取込み</t>
    <rPh sb="1" eb="3">
      <t>ガイブ</t>
    </rPh>
    <rPh sb="7" eb="9">
      <t>トリコ</t>
    </rPh>
    <phoneticPr fontId="20"/>
  </si>
  <si>
    <t>　工事竣工図等の登録</t>
    <rPh sb="1" eb="6">
      <t>コウジシュンコウズ</t>
    </rPh>
    <rPh sb="6" eb="7">
      <t>トウ</t>
    </rPh>
    <rPh sb="8" eb="10">
      <t>トウロク</t>
    </rPh>
    <phoneticPr fontId="20"/>
  </si>
  <si>
    <t>　給水設計書等の登録</t>
    <rPh sb="1" eb="3">
      <t>キュウスイ</t>
    </rPh>
    <rPh sb="3" eb="7">
      <t>セッケイショトウ</t>
    </rPh>
    <rPh sb="8" eb="10">
      <t>トウロク</t>
    </rPh>
    <phoneticPr fontId="20"/>
  </si>
  <si>
    <t>　指定業者用閲覧端末の運用</t>
    <rPh sb="1" eb="6">
      <t>シテイギョウシャヨウ</t>
    </rPh>
    <rPh sb="6" eb="10">
      <t>エツランタンマツ</t>
    </rPh>
    <rPh sb="11" eb="13">
      <t>ウンヨウ</t>
    </rPh>
    <phoneticPr fontId="20"/>
  </si>
  <si>
    <t>　執務室内にある課金機付プリンタの運用</t>
    <rPh sb="1" eb="5">
      <t>シツムシツナイ</t>
    </rPh>
    <rPh sb="8" eb="10">
      <t>カキン</t>
    </rPh>
    <rPh sb="10" eb="11">
      <t>キ</t>
    </rPh>
    <rPh sb="11" eb="12">
      <t>ツキ</t>
    </rPh>
    <rPh sb="17" eb="19">
      <t>ウンヨウ</t>
    </rPh>
    <phoneticPr fontId="20"/>
  </si>
  <si>
    <t>　タッチパネルパソコン・プリンタ・課金装置の保守</t>
    <phoneticPr fontId="20"/>
  </si>
  <si>
    <t>　消耗品の補充</t>
    <rPh sb="1" eb="4">
      <t>ショウモウヒン</t>
    </rPh>
    <rPh sb="5" eb="7">
      <t>ホジュウ</t>
    </rPh>
    <phoneticPr fontId="20"/>
  </si>
  <si>
    <t>　代金の納入及び納入作業</t>
    <rPh sb="1" eb="3">
      <t>ダイキン</t>
    </rPh>
    <rPh sb="4" eb="6">
      <t>ノウニュウ</t>
    </rPh>
    <rPh sb="6" eb="7">
      <t>オヨ</t>
    </rPh>
    <rPh sb="8" eb="10">
      <t>ノウニュウ</t>
    </rPh>
    <rPh sb="10" eb="12">
      <t>サギョウ</t>
    </rPh>
    <phoneticPr fontId="20"/>
  </si>
  <si>
    <t>　水道Web閲覧システムの運用・保守全般</t>
    <rPh sb="1" eb="3">
      <t>スイドウ</t>
    </rPh>
    <rPh sb="6" eb="8">
      <t>エツラン</t>
    </rPh>
    <rPh sb="13" eb="15">
      <t>ウンヨウ</t>
    </rPh>
    <rPh sb="16" eb="20">
      <t>ホシュゼンパン</t>
    </rPh>
    <phoneticPr fontId="20"/>
  </si>
  <si>
    <t>　閲覧用PDFデータの更新</t>
    <rPh sb="1" eb="4">
      <t>エツランヨウ</t>
    </rPh>
    <rPh sb="11" eb="13">
      <t>コウシン</t>
    </rPh>
    <phoneticPr fontId="20"/>
  </si>
  <si>
    <t>　利用者からの問い合わせ対応</t>
    <rPh sb="1" eb="4">
      <t>リヨウシャ</t>
    </rPh>
    <rPh sb="7" eb="8">
      <t>ト</t>
    </rPh>
    <rPh sb="9" eb="10">
      <t>ア</t>
    </rPh>
    <rPh sb="12" eb="14">
      <t>タイオウ</t>
    </rPh>
    <phoneticPr fontId="20"/>
  </si>
  <si>
    <t>　アカウント登録対応</t>
    <rPh sb="6" eb="10">
      <t>トウロクタイオウ</t>
    </rPh>
    <phoneticPr fontId="20"/>
  </si>
  <si>
    <t>　アカウント更新対応</t>
    <rPh sb="6" eb="10">
      <t>コウシンタイオウ</t>
    </rPh>
    <phoneticPr fontId="20"/>
  </si>
  <si>
    <t>　情報の管理</t>
    <rPh sb="1" eb="3">
      <t>ジョウホウ</t>
    </rPh>
    <rPh sb="4" eb="6">
      <t>カンリ</t>
    </rPh>
    <phoneticPr fontId="20"/>
  </si>
  <si>
    <t>　ログの管理</t>
    <rPh sb="4" eb="6">
      <t>カンリ</t>
    </rPh>
    <phoneticPr fontId="20"/>
  </si>
  <si>
    <t>【様式1-4】運用保守一覧</t>
    <rPh sb="7" eb="9">
      <t>ウンヨウ</t>
    </rPh>
    <rPh sb="9" eb="11">
      <t>ホシュ</t>
    </rPh>
    <rPh sb="11" eb="13">
      <t>イチラン</t>
    </rPh>
    <phoneticPr fontId="20"/>
  </si>
  <si>
    <t>【様式1-3】システム構築一覧</t>
    <rPh sb="11" eb="13">
      <t>コウチク</t>
    </rPh>
    <rPh sb="13" eb="15">
      <t>イチラン</t>
    </rPh>
    <phoneticPr fontId="20"/>
  </si>
  <si>
    <t>【様式1-2】OS・ミドルウェア・ソフトウェア一覧</t>
    <rPh sb="23" eb="25">
      <t>イチラン</t>
    </rPh>
    <phoneticPr fontId="20"/>
  </si>
  <si>
    <t>【様式1-1】ハードウェア一覧</t>
    <rPh sb="13" eb="15">
      <t>イチラン</t>
    </rPh>
    <phoneticPr fontId="20"/>
  </si>
  <si>
    <t>水利解析・更新優先度算出・耐震化率算出</t>
    <rPh sb="0" eb="4">
      <t>スイリカイセキ</t>
    </rPh>
    <rPh sb="5" eb="7">
      <t>コウシン</t>
    </rPh>
    <rPh sb="7" eb="10">
      <t>ユウセンド</t>
    </rPh>
    <rPh sb="10" eb="12">
      <t>サンシュツ</t>
    </rPh>
    <rPh sb="13" eb="15">
      <t>タイシン</t>
    </rPh>
    <rPh sb="15" eb="16">
      <t>カ</t>
    </rPh>
    <rPh sb="16" eb="17">
      <t>リツ</t>
    </rPh>
    <rPh sb="17" eb="19">
      <t>サンシュツ</t>
    </rPh>
    <phoneticPr fontId="20"/>
  </si>
  <si>
    <t>　水利解析・更新優先度算出・耐震化率算出</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</si>
</sst>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Red]&quot;¥-&quot;#,##0"/>
    <numFmt numFmtId="177" formatCode="#,##0\ ;[Red]\(#,##0\)"/>
    <numFmt numFmtId="178" formatCode="#,##0_);[Red]\(#,##0\)"/>
    <numFmt numFmtId="179" formatCode="&quot;第&quot;#&quot;年度&quot;"/>
    <numFmt numFmtId="180" formatCode="0.0_);[Red]\(0.0\)"/>
    <numFmt numFmtId="181" formatCode="#&quot;ヶ月&quot;"/>
    <numFmt numFmtId="182" formatCode="ggge&quot;年度&quot;"/>
    <numFmt numFmtId="183" formatCode="ggge&quot;年&quot;&quot;度&quot;"/>
  </numFmts>
  <fonts count="59"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b/>
      <sz val="14"/>
      <name val="Meiryo UI"/>
      <family val="3"/>
      <charset val="128"/>
    </font>
    <font>
      <sz val="10"/>
      <name val="Meiryo UI"/>
      <family val="3"/>
      <charset val="128"/>
    </font>
    <font>
      <sz val="11"/>
      <name val="Meiryo UI"/>
      <family val="3"/>
      <charset val="128"/>
    </font>
    <font>
      <b/>
      <sz val="10"/>
      <name val="Meiryo UI"/>
      <family val="3"/>
      <charset val="128"/>
    </font>
    <font>
      <sz val="9"/>
      <name val="Meiryo UI"/>
      <family val="3"/>
      <charset val="128"/>
    </font>
    <font>
      <sz val="10"/>
      <color theme="1"/>
      <name val="Meiryo UI"/>
      <family val="3"/>
      <charset val="128"/>
    </font>
    <font>
      <sz val="12"/>
      <color rgb="FFFF0000"/>
      <name val="Meiryo UI"/>
      <family val="3"/>
      <charset val="128"/>
    </font>
    <font>
      <sz val="12"/>
      <color rgb="FFFF0000"/>
      <name val="ＭＳ Ｐゴシック"/>
      <family val="3"/>
      <charset val="128"/>
    </font>
    <font>
      <sz val="9"/>
      <name val="ＭＳ Ｐゴシック"/>
      <family val="3"/>
      <charset val="128"/>
    </font>
    <font>
      <b/>
      <sz val="9"/>
      <color indexed="81"/>
      <name val="ＭＳ Ｐゴシック"/>
      <family val="3"/>
      <charset val="128"/>
    </font>
    <font>
      <sz val="10"/>
      <color rgb="FF0000FF"/>
      <name val="Meiryo UI"/>
      <family val="3"/>
      <charset val="128"/>
    </font>
    <font>
      <b/>
      <sz val="10"/>
      <color rgb="FF0000FF"/>
      <name val="Meiryo UI"/>
      <family val="3"/>
      <charset val="128"/>
    </font>
    <font>
      <b/>
      <sz val="11"/>
      <name val="Meiryo UI"/>
      <family val="3"/>
      <charset val="128"/>
    </font>
    <font>
      <sz val="14"/>
      <name val="Meiryo UI"/>
      <family val="3"/>
      <charset val="128"/>
    </font>
    <font>
      <sz val="12"/>
      <name val="Meiryo UI"/>
      <family val="3"/>
      <charset val="128"/>
    </font>
    <font>
      <sz val="12"/>
      <name val="ＭＳ 明朝"/>
      <family val="1"/>
      <charset val="128"/>
    </font>
    <font>
      <sz val="6"/>
      <name val="ＭＳ 明朝"/>
      <family val="1"/>
      <charset val="128"/>
    </font>
    <font>
      <b/>
      <sz val="10"/>
      <color rgb="FFFF0000"/>
      <name val="Meiryo UI"/>
      <family val="3"/>
      <charset val="128"/>
    </font>
    <font>
      <sz val="12"/>
      <color indexed="81"/>
      <name val="游ゴシック Medium"/>
      <family val="3"/>
      <charset val="128"/>
    </font>
    <font>
      <sz val="12"/>
      <name val="游ゴシック Medium"/>
      <family val="3"/>
      <charset val="128"/>
    </font>
    <font>
      <sz val="14"/>
      <name val="游ゴシック Medium"/>
      <family val="3"/>
      <charset val="128"/>
    </font>
    <font>
      <b/>
      <sz val="14"/>
      <name val="游ゴシック Medium"/>
      <family val="3"/>
      <charset val="128"/>
    </font>
    <font>
      <sz val="12"/>
      <color theme="1"/>
      <name val="游ゴシック Medium"/>
      <family val="3"/>
      <charset val="128"/>
    </font>
    <font>
      <b/>
      <sz val="20"/>
      <name val="Meiryo UI"/>
      <family val="3"/>
      <charset val="128"/>
    </font>
    <font>
      <sz val="11"/>
      <color theme="1"/>
      <name val="ＭＳ Ｐゴシック"/>
      <family val="2"/>
      <scheme val="minor"/>
    </font>
    <font>
      <sz val="6"/>
      <name val="ＭＳ Ｐゴシック"/>
      <family val="3"/>
      <charset val="128"/>
      <scheme val="minor"/>
    </font>
    <font>
      <sz val="11"/>
      <color theme="1"/>
      <name val="游ゴシック Medium"/>
      <family val="3"/>
      <charset val="128"/>
    </font>
    <font>
      <sz val="10"/>
      <name val="游ゴシック Medium"/>
      <family val="3"/>
      <charset val="128"/>
    </font>
    <font>
      <b/>
      <sz val="14"/>
      <color theme="1"/>
      <name val="游ゴシック Medium"/>
      <family val="3"/>
      <charset val="128"/>
    </font>
    <font>
      <sz val="11"/>
      <name val="游ゴシック Medium"/>
      <family val="3"/>
      <charset val="128"/>
    </font>
    <font>
      <sz val="9"/>
      <name val="游ゴシック Medium"/>
      <family val="3"/>
      <charset val="128"/>
    </font>
    <font>
      <b/>
      <sz val="11"/>
      <color theme="1"/>
      <name val="游ゴシック Medium"/>
      <family val="3"/>
      <charset val="128"/>
    </font>
    <font>
      <sz val="9"/>
      <color theme="1"/>
      <name val="游ゴシック Medium"/>
      <family val="3"/>
      <charset val="128"/>
    </font>
    <font>
      <b/>
      <sz val="11"/>
      <name val="游ゴシック Medium"/>
      <family val="3"/>
      <charset val="128"/>
    </font>
    <font>
      <b/>
      <sz val="14"/>
      <color rgb="FFFF0000"/>
      <name val="游ゴシック Medium"/>
      <family val="3"/>
      <charset val="128"/>
    </font>
    <font>
      <sz val="24"/>
      <color theme="0"/>
      <name val="Meiryo UI"/>
      <family val="3"/>
      <charset val="128"/>
    </font>
    <font>
      <sz val="10"/>
      <color rgb="FFFF0000"/>
      <name val="Meiryo UI"/>
      <family val="3"/>
      <charset val="128"/>
    </font>
    <font>
      <sz val="11"/>
      <color rgb="FFFF0000"/>
      <name val="游ゴシック Medium"/>
      <family val="3"/>
      <charset val="128"/>
    </font>
  </fonts>
  <fills count="38">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42"/>
        <bgColor indexed="64"/>
      </patternFill>
    </fill>
    <fill>
      <patternFill patternType="solid">
        <fgColor theme="5" tint="0.79998168889431442"/>
        <bgColor indexed="64"/>
      </patternFill>
    </fill>
    <fill>
      <patternFill patternType="solid">
        <fgColor theme="5" tint="0.59999389629810485"/>
        <bgColor indexed="29"/>
      </patternFill>
    </fill>
    <fill>
      <patternFill patternType="solid">
        <fgColor theme="8" tint="0.79998168889431442"/>
        <bgColor indexed="31"/>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0.14996795556505021"/>
        <bgColor indexed="64"/>
      </patternFill>
    </fill>
    <fill>
      <patternFill patternType="solid">
        <fgColor theme="0"/>
        <bgColor indexed="64"/>
      </patternFill>
    </fill>
    <fill>
      <patternFill patternType="solid">
        <fgColor rgb="FFFFFF00"/>
        <bgColor indexed="64"/>
      </patternFill>
    </fill>
    <fill>
      <patternFill patternType="solid">
        <fgColor rgb="FFFFFF00"/>
        <bgColor indexed="26"/>
      </patternFill>
    </fill>
    <fill>
      <patternFill patternType="solid">
        <fgColor theme="0" tint="-0.249977111117893"/>
        <bgColor indexed="26"/>
      </patternFill>
    </fill>
    <fill>
      <patternFill patternType="solid">
        <fgColor rgb="FFCCFFCC"/>
        <bgColor indexed="34"/>
      </patternFill>
    </fill>
    <fill>
      <patternFill patternType="solid">
        <fgColor rgb="FFCCFFCC"/>
        <bgColor indexed="27"/>
      </patternFill>
    </fill>
    <fill>
      <patternFill patternType="solid">
        <fgColor theme="1"/>
        <bgColor indexed="64"/>
      </patternFill>
    </fill>
  </fills>
  <borders count="15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8"/>
      </right>
      <top style="medium">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style="thin">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bottom style="thin">
        <color indexed="8"/>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8"/>
      </left>
      <right style="medium">
        <color indexed="8"/>
      </right>
      <top/>
      <bottom/>
      <diagonal/>
    </border>
    <border>
      <left style="thin">
        <color indexed="8"/>
      </left>
      <right/>
      <top style="thin">
        <color indexed="8"/>
      </top>
      <bottom/>
      <diagonal/>
    </border>
    <border>
      <left style="medium">
        <color indexed="8"/>
      </left>
      <right style="medium">
        <color indexed="8"/>
      </right>
      <top style="medium">
        <color indexed="64"/>
      </top>
      <bottom/>
      <diagonal/>
    </border>
    <border>
      <left/>
      <right/>
      <top/>
      <bottom style="thin">
        <color indexed="8"/>
      </bottom>
      <diagonal/>
    </border>
    <border>
      <left style="thin">
        <color indexed="8"/>
      </left>
      <right/>
      <top/>
      <bottom/>
      <diagonal/>
    </border>
    <border>
      <left style="thin">
        <color indexed="8"/>
      </left>
      <right style="medium">
        <color indexed="8"/>
      </right>
      <top style="medium">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8"/>
      </left>
      <right/>
      <top style="thin">
        <color indexed="8"/>
      </top>
      <bottom style="thin">
        <color indexed="8"/>
      </bottom>
      <diagonal/>
    </border>
    <border>
      <left style="thin">
        <color indexed="8"/>
      </left>
      <right style="medium">
        <color indexed="8"/>
      </right>
      <top/>
      <bottom style="medium">
        <color indexed="8"/>
      </bottom>
      <diagonal/>
    </border>
    <border>
      <left style="medium">
        <color indexed="8"/>
      </left>
      <right/>
      <top style="thin">
        <color indexed="8"/>
      </top>
      <bottom/>
      <diagonal/>
    </border>
    <border>
      <left/>
      <right/>
      <top style="thick">
        <color indexed="64"/>
      </top>
      <bottom style="medium">
        <color indexed="64"/>
      </bottom>
      <diagonal/>
    </border>
    <border>
      <left style="thick">
        <color indexed="64"/>
      </left>
      <right style="thin">
        <color indexed="8"/>
      </right>
      <top/>
      <bottom/>
      <diagonal/>
    </border>
    <border>
      <left style="thick">
        <color indexed="64"/>
      </left>
      <right style="thin">
        <color indexed="8"/>
      </right>
      <top style="thin">
        <color indexed="8"/>
      </top>
      <bottom style="medium">
        <color indexed="8"/>
      </bottom>
      <diagonal/>
    </border>
    <border>
      <left style="thick">
        <color indexed="64"/>
      </left>
      <right style="thin">
        <color indexed="8"/>
      </right>
      <top style="medium">
        <color indexed="8"/>
      </top>
      <bottom style="thin">
        <color indexed="8"/>
      </bottom>
      <diagonal/>
    </border>
    <border>
      <left style="medium">
        <color indexed="8"/>
      </left>
      <right style="thick">
        <color indexed="64"/>
      </right>
      <top/>
      <bottom style="thin">
        <color indexed="8"/>
      </bottom>
      <diagonal/>
    </border>
    <border>
      <left style="thick">
        <color indexed="64"/>
      </left>
      <right style="thin">
        <color indexed="8"/>
      </right>
      <top style="thin">
        <color indexed="8"/>
      </top>
      <bottom style="thin">
        <color indexed="8"/>
      </bottom>
      <diagonal/>
    </border>
    <border>
      <left style="medium">
        <color indexed="8"/>
      </left>
      <right style="thick">
        <color indexed="64"/>
      </right>
      <top style="thin">
        <color indexed="8"/>
      </top>
      <bottom style="thin">
        <color indexed="8"/>
      </bottom>
      <diagonal/>
    </border>
    <border>
      <left style="thick">
        <color indexed="64"/>
      </left>
      <right style="thin">
        <color indexed="8"/>
      </right>
      <top/>
      <bottom style="thin">
        <color indexed="8"/>
      </bottom>
      <diagonal/>
    </border>
    <border>
      <left/>
      <right style="thick">
        <color indexed="64"/>
      </right>
      <top style="thin">
        <color indexed="8"/>
      </top>
      <bottom style="thin">
        <color indexed="8"/>
      </bottom>
      <diagonal/>
    </border>
    <border>
      <left style="thick">
        <color indexed="64"/>
      </left>
      <right/>
      <top style="thin">
        <color indexed="8"/>
      </top>
      <bottom style="thin">
        <color indexed="8"/>
      </bottom>
      <diagonal/>
    </border>
    <border>
      <left style="thick">
        <color indexed="64"/>
      </left>
      <right style="thin">
        <color indexed="8"/>
      </right>
      <top style="thin">
        <color indexed="8"/>
      </top>
      <bottom style="thick">
        <color indexed="64"/>
      </bottom>
      <diagonal/>
    </border>
    <border>
      <left style="thin">
        <color indexed="8"/>
      </left>
      <right style="thin">
        <color indexed="8"/>
      </right>
      <top style="thin">
        <color indexed="8"/>
      </top>
      <bottom style="thick">
        <color indexed="64"/>
      </bottom>
      <diagonal/>
    </border>
    <border>
      <left style="medium">
        <color indexed="8"/>
      </left>
      <right style="medium">
        <color indexed="8"/>
      </right>
      <top style="thin">
        <color indexed="8"/>
      </top>
      <bottom style="thick">
        <color indexed="64"/>
      </bottom>
      <diagonal/>
    </border>
    <border>
      <left style="medium">
        <color indexed="8"/>
      </left>
      <right style="thick">
        <color indexed="64"/>
      </right>
      <top style="thin">
        <color indexed="8"/>
      </top>
      <bottom style="thick">
        <color indexed="64"/>
      </bottom>
      <diagonal/>
    </border>
    <border>
      <left style="thick">
        <color indexed="64"/>
      </left>
      <right style="thin">
        <color indexed="8"/>
      </right>
      <top style="thick">
        <color indexed="64"/>
      </top>
      <bottom style="thin">
        <color indexed="8"/>
      </bottom>
      <diagonal/>
    </border>
    <border>
      <left style="thick">
        <color indexed="64"/>
      </left>
      <right/>
      <top style="thick">
        <color indexed="64"/>
      </top>
      <bottom style="thin">
        <color indexed="8"/>
      </bottom>
      <diagonal/>
    </border>
    <border>
      <left/>
      <right/>
      <top style="thick">
        <color indexed="64"/>
      </top>
      <bottom style="thin">
        <color indexed="8"/>
      </bottom>
      <diagonal/>
    </border>
    <border>
      <left style="thick">
        <color indexed="64"/>
      </left>
      <right/>
      <top style="thin">
        <color indexed="8"/>
      </top>
      <bottom style="thick">
        <color indexed="64"/>
      </bottom>
      <diagonal/>
    </border>
    <border>
      <left/>
      <right/>
      <top style="thin">
        <color indexed="8"/>
      </top>
      <bottom style="thick">
        <color indexed="64"/>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diagonal/>
    </border>
    <border>
      <left style="medium">
        <color indexed="8"/>
      </left>
      <right/>
      <top/>
      <bottom style="thin">
        <color indexed="8"/>
      </bottom>
      <diagonal/>
    </border>
    <border>
      <left style="medium">
        <color indexed="8"/>
      </left>
      <right/>
      <top style="medium">
        <color indexed="64"/>
      </top>
      <bottom/>
      <diagonal/>
    </border>
    <border>
      <left style="medium">
        <color indexed="8"/>
      </left>
      <right/>
      <top/>
      <bottom/>
      <diagonal/>
    </border>
    <border>
      <left style="thin">
        <color indexed="64"/>
      </left>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8"/>
      </right>
      <top style="thick">
        <color indexed="64"/>
      </top>
      <bottom style="thin">
        <color indexed="8"/>
      </bottom>
      <diagonal/>
    </border>
    <border>
      <left/>
      <right style="thin">
        <color indexed="64"/>
      </right>
      <top style="thick">
        <color indexed="64"/>
      </top>
      <bottom style="thin">
        <color indexed="64"/>
      </bottom>
      <diagonal/>
    </border>
    <border>
      <left/>
      <right style="thin">
        <color indexed="8"/>
      </right>
      <top style="thin">
        <color indexed="8"/>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8"/>
      </right>
      <top style="thick">
        <color indexed="64"/>
      </top>
      <bottom style="medium">
        <color indexed="64"/>
      </bottom>
      <diagonal/>
    </border>
    <border>
      <left/>
      <right style="thin">
        <color indexed="8"/>
      </right>
      <top style="thick">
        <color indexed="64"/>
      </top>
      <bottom style="medium">
        <color indexed="64"/>
      </bottom>
      <diagonal/>
    </border>
    <border>
      <left style="medium">
        <color indexed="8"/>
      </left>
      <right style="medium">
        <color indexed="8"/>
      </right>
      <top style="thick">
        <color indexed="64"/>
      </top>
      <bottom style="medium">
        <color indexed="64"/>
      </bottom>
      <diagonal/>
    </border>
    <border>
      <left style="medium">
        <color indexed="8"/>
      </left>
      <right style="thick">
        <color indexed="64"/>
      </right>
      <top style="thick">
        <color indexed="64"/>
      </top>
      <bottom style="medium">
        <color indexed="64"/>
      </bottom>
      <diagonal/>
    </border>
    <border>
      <left style="thin">
        <color indexed="8"/>
      </left>
      <right style="thick">
        <color indexed="64"/>
      </right>
      <top style="thick">
        <color indexed="64"/>
      </top>
      <bottom style="thin">
        <color indexed="8"/>
      </bottom>
      <diagonal/>
    </border>
    <border>
      <left style="thin">
        <color indexed="8"/>
      </left>
      <right style="thick">
        <color indexed="64"/>
      </right>
      <top style="thin">
        <color indexed="8"/>
      </top>
      <bottom style="thin">
        <color indexed="8"/>
      </bottom>
      <diagonal/>
    </border>
    <border>
      <left/>
      <right style="thin">
        <color indexed="64"/>
      </right>
      <top style="thin">
        <color indexed="64"/>
      </top>
      <bottom/>
      <diagonal/>
    </border>
    <border>
      <left style="thin">
        <color indexed="64"/>
      </left>
      <right style="thick">
        <color auto="1"/>
      </right>
      <top style="thin">
        <color indexed="64"/>
      </top>
      <bottom style="thin">
        <color indexed="64"/>
      </bottom>
      <diagonal/>
    </border>
    <border>
      <left style="thin">
        <color indexed="64"/>
      </left>
      <right style="thick">
        <color auto="1"/>
      </right>
      <top style="thick">
        <color auto="1"/>
      </top>
      <bottom/>
      <diagonal/>
    </border>
    <border>
      <left/>
      <right/>
      <top style="thick">
        <color auto="1"/>
      </top>
      <bottom style="thin">
        <color indexed="64"/>
      </bottom>
      <diagonal/>
    </border>
    <border>
      <left style="thin">
        <color indexed="8"/>
      </left>
      <right style="thick">
        <color indexed="64"/>
      </right>
      <top style="thin">
        <color indexed="8"/>
      </top>
      <bottom/>
      <diagonal/>
    </border>
    <border>
      <left/>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ck">
        <color indexed="64"/>
      </bottom>
      <diagonal/>
    </border>
    <border>
      <left/>
      <right style="thick">
        <color auto="1"/>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8"/>
      </right>
      <top/>
      <bottom/>
      <diagonal/>
    </border>
    <border>
      <left/>
      <right style="thin">
        <color indexed="8"/>
      </right>
      <top style="thin">
        <color indexed="8"/>
      </top>
      <bottom style="medium">
        <color indexed="8"/>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8"/>
      </right>
      <top/>
      <bottom style="thin">
        <color indexed="8"/>
      </bottom>
      <diagonal/>
    </border>
    <border>
      <left style="thin">
        <color indexed="8"/>
      </left>
      <right style="thick">
        <color indexed="64"/>
      </right>
      <top/>
      <bottom style="thin">
        <color indexed="8"/>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8"/>
      </top>
      <bottom/>
      <diagonal/>
    </border>
    <border>
      <left style="medium">
        <color indexed="8"/>
      </left>
      <right style="medium">
        <color indexed="8"/>
      </right>
      <top style="thin">
        <color indexed="8"/>
      </top>
      <bottom/>
      <diagonal/>
    </border>
    <border>
      <left style="thick">
        <color indexed="64"/>
      </left>
      <right style="thin">
        <color indexed="8"/>
      </right>
      <top style="thin">
        <color indexed="8"/>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thin">
        <color indexed="8"/>
      </left>
      <right style="thick">
        <color indexed="64"/>
      </right>
      <top style="medium">
        <color indexed="64"/>
      </top>
      <bottom style="medium">
        <color indexed="64"/>
      </bottom>
      <diagonal/>
    </border>
    <border>
      <left style="thick">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top style="medium">
        <color indexed="64"/>
      </top>
      <bottom style="medium">
        <color indexed="64"/>
      </bottom>
      <diagonal/>
    </border>
    <border>
      <left/>
      <right style="thin">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thin">
        <color indexed="8"/>
      </top>
      <bottom style="medium">
        <color indexed="64"/>
      </bottom>
      <diagonal/>
    </border>
    <border>
      <left/>
      <right style="thick">
        <color indexed="64"/>
      </right>
      <top style="thin">
        <color indexed="8"/>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8"/>
      </bottom>
      <diagonal/>
    </border>
    <border>
      <left style="medium">
        <color indexed="64"/>
      </left>
      <right style="thin">
        <color indexed="64"/>
      </right>
      <top style="thin">
        <color indexed="64"/>
      </top>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diagonal/>
    </border>
    <border>
      <left style="medium">
        <color indexed="64"/>
      </left>
      <right style="thin">
        <color indexed="64"/>
      </right>
      <top style="thick">
        <color indexed="64"/>
      </top>
      <bottom style="thin">
        <color indexed="64"/>
      </bottom>
      <diagonal/>
    </border>
    <border>
      <left/>
      <right/>
      <top style="thin">
        <color indexed="8"/>
      </top>
      <bottom style="medium">
        <color indexed="64"/>
      </bottom>
      <diagonal/>
    </border>
    <border>
      <left style="thick">
        <color indexed="64"/>
      </left>
      <right style="thin">
        <color indexed="8"/>
      </right>
      <top style="thin">
        <color indexed="8"/>
      </top>
      <bottom style="medium">
        <color indexed="64"/>
      </bottom>
      <diagonal/>
    </border>
    <border>
      <left style="thin">
        <color indexed="8"/>
      </left>
      <right style="thick">
        <color indexed="64"/>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medium">
        <color indexed="8"/>
      </left>
      <right style="medium">
        <color indexed="8"/>
      </right>
      <top style="thin">
        <color indexed="8"/>
      </top>
      <bottom style="medium">
        <color indexed="64"/>
      </bottom>
      <diagonal/>
    </border>
    <border>
      <left style="medium">
        <color indexed="64"/>
      </left>
      <right style="medium">
        <color indexed="64"/>
      </right>
      <top style="thin">
        <color indexed="8"/>
      </top>
      <bottom style="medium">
        <color indexed="64"/>
      </bottom>
      <diagonal/>
    </border>
    <border>
      <left style="thick">
        <color indexed="64"/>
      </left>
      <right style="thin">
        <color indexed="64"/>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medium">
        <color indexed="8"/>
      </right>
      <top style="thin">
        <color indexed="8"/>
      </top>
      <bottom style="thin">
        <color indexed="64"/>
      </bottom>
      <diagonal/>
    </border>
    <border>
      <left style="thin">
        <color indexed="64"/>
      </left>
      <right style="medium">
        <color indexed="8"/>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medium">
        <color indexed="8"/>
      </right>
      <top style="thin">
        <color indexed="64"/>
      </top>
      <bottom style="medium">
        <color indexed="64"/>
      </bottom>
      <diagonal/>
    </border>
  </borders>
  <cellStyleXfs count="52">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0" borderId="0" applyNumberFormat="0" applyFill="0" applyBorder="0" applyAlignment="0" applyProtection="0"/>
    <xf numFmtId="0" fontId="5" fillId="20" borderId="1" applyNumberFormat="0" applyAlignment="0" applyProtection="0"/>
    <xf numFmtId="0" fontId="6" fillId="21" borderId="0" applyNumberFormat="0" applyBorder="0" applyAlignment="0" applyProtection="0"/>
    <xf numFmtId="0" fontId="19" fillId="22" borderId="2" applyNumberFormat="0" applyAlignment="0" applyProtection="0"/>
    <xf numFmtId="0" fontId="7" fillId="0" borderId="3" applyNumberFormat="0" applyFill="0" applyAlignment="0" applyProtection="0"/>
    <xf numFmtId="0" fontId="8" fillId="3" borderId="0" applyNumberFormat="0" applyBorder="0" applyAlignment="0" applyProtection="0"/>
    <xf numFmtId="0" fontId="9" fillId="23" borderId="4" applyNumberFormat="0" applyAlignment="0" applyProtection="0"/>
    <xf numFmtId="0" fontId="10" fillId="0" borderId="0" applyNumberFormat="0" applyFill="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0" borderId="8" applyNumberFormat="0" applyFill="0" applyAlignment="0" applyProtection="0"/>
    <xf numFmtId="0" fontId="15" fillId="23" borderId="9" applyNumberFormat="0" applyAlignment="0" applyProtection="0"/>
    <xf numFmtId="0" fontId="16" fillId="0" borderId="0" applyNumberFormat="0" applyFill="0" applyBorder="0" applyAlignment="0" applyProtection="0"/>
    <xf numFmtId="176" fontId="19" fillId="0" borderId="0" applyFill="0" applyBorder="0" applyAlignment="0" applyProtection="0"/>
    <xf numFmtId="0" fontId="17" fillId="7" borderId="4" applyNumberFormat="0" applyAlignment="0" applyProtection="0"/>
    <xf numFmtId="0" fontId="18" fillId="4" borderId="0" applyNumberFormat="0" applyBorder="0" applyAlignment="0" applyProtection="0"/>
    <xf numFmtId="0" fontId="19" fillId="0" borderId="0">
      <alignment vertical="center"/>
    </xf>
    <xf numFmtId="0" fontId="19" fillId="0" borderId="0"/>
    <xf numFmtId="0" fontId="36" fillId="0" borderId="0"/>
    <xf numFmtId="38" fontId="36" fillId="0" borderId="0" applyFont="0" applyFill="0" applyBorder="0" applyAlignment="0" applyProtection="0"/>
    <xf numFmtId="0" fontId="36" fillId="0" borderId="0"/>
    <xf numFmtId="0" fontId="45" fillId="0" borderId="0"/>
    <xf numFmtId="38" fontId="45" fillId="0" borderId="0" applyFont="0" applyFill="0" applyBorder="0" applyAlignment="0" applyProtection="0">
      <alignment vertical="center"/>
    </xf>
    <xf numFmtId="9" fontId="45" fillId="0" borderId="0" applyFont="0" applyFill="0" applyBorder="0" applyAlignment="0" applyProtection="0">
      <alignment vertical="center"/>
    </xf>
    <xf numFmtId="38" fontId="1" fillId="0" borderId="0" applyFont="0" applyFill="0" applyBorder="0" applyAlignment="0" applyProtection="0">
      <alignment vertical="center"/>
    </xf>
  </cellStyleXfs>
  <cellXfs count="409">
    <xf numFmtId="0" fontId="0" fillId="0" borderId="0" xfId="0"/>
    <xf numFmtId="0" fontId="22" fillId="0" borderId="0" xfId="0" applyFont="1"/>
    <xf numFmtId="0" fontId="22" fillId="0" borderId="0" xfId="0" applyFont="1" applyAlignment="1">
      <alignment horizontal="right"/>
    </xf>
    <xf numFmtId="0" fontId="23" fillId="0" borderId="0" xfId="0" applyFont="1"/>
    <xf numFmtId="0" fontId="22" fillId="0" borderId="0" xfId="0" applyFont="1" applyAlignment="1">
      <alignment vertical="center"/>
    </xf>
    <xf numFmtId="177" fontId="22" fillId="0" borderId="12" xfId="40" applyNumberFormat="1" applyFont="1" applyFill="1" applyBorder="1" applyAlignment="1" applyProtection="1">
      <alignment vertical="center"/>
    </xf>
    <xf numFmtId="0" fontId="22" fillId="4" borderId="13" xfId="0" applyFont="1" applyFill="1" applyBorder="1" applyAlignment="1">
      <alignment horizontal="center" vertical="center"/>
    </xf>
    <xf numFmtId="177" fontId="22" fillId="0" borderId="15" xfId="40" applyNumberFormat="1" applyFont="1" applyFill="1" applyBorder="1" applyAlignment="1" applyProtection="1">
      <alignment vertical="center"/>
    </xf>
    <xf numFmtId="0" fontId="22" fillId="4" borderId="23" xfId="0" applyFont="1" applyFill="1" applyBorder="1" applyAlignment="1">
      <alignment horizontal="center" vertical="center"/>
    </xf>
    <xf numFmtId="0" fontId="22" fillId="0" borderId="0" xfId="0" applyFont="1" applyAlignment="1">
      <alignment horizontal="center"/>
    </xf>
    <xf numFmtId="0" fontId="22" fillId="0" borderId="0" xfId="0" applyFont="1" applyAlignment="1">
      <alignment horizontal="center" vertical="center"/>
    </xf>
    <xf numFmtId="0" fontId="22" fillId="0" borderId="13" xfId="0" applyFont="1" applyBorder="1" applyAlignment="1">
      <alignment horizontal="center" vertical="center"/>
    </xf>
    <xf numFmtId="0" fontId="25" fillId="4" borderId="17" xfId="0" applyFont="1" applyFill="1" applyBorder="1" applyAlignment="1">
      <alignment horizontal="center" vertical="center" wrapText="1"/>
    </xf>
    <xf numFmtId="0" fontId="22" fillId="0" borderId="31" xfId="0" applyFont="1" applyBorder="1" applyAlignment="1">
      <alignment horizontal="center" vertical="center"/>
    </xf>
    <xf numFmtId="180" fontId="22" fillId="0" borderId="0" xfId="0" applyNumberFormat="1" applyFont="1" applyAlignment="1">
      <alignment horizontal="center"/>
    </xf>
    <xf numFmtId="180" fontId="22" fillId="0" borderId="0" xfId="0" applyNumberFormat="1" applyFont="1" applyAlignment="1">
      <alignment horizontal="center" vertical="center"/>
    </xf>
    <xf numFmtId="180" fontId="24" fillId="21" borderId="20" xfId="0" applyNumberFormat="1" applyFont="1" applyFill="1" applyBorder="1" applyAlignment="1">
      <alignment horizontal="center" vertical="center"/>
    </xf>
    <xf numFmtId="180" fontId="22" fillId="4" borderId="12" xfId="0" applyNumberFormat="1" applyFont="1" applyFill="1" applyBorder="1" applyAlignment="1">
      <alignment horizontal="center" vertical="center"/>
    </xf>
    <xf numFmtId="180" fontId="22" fillId="4" borderId="15" xfId="0" applyNumberFormat="1" applyFont="1" applyFill="1" applyBorder="1" applyAlignment="1">
      <alignment horizontal="center" vertical="center"/>
    </xf>
    <xf numFmtId="180" fontId="22" fillId="4" borderId="12" xfId="0" applyNumberFormat="1" applyFont="1" applyFill="1" applyBorder="1" applyAlignment="1">
      <alignment horizontal="center" vertical="center" wrapText="1"/>
    </xf>
    <xf numFmtId="0" fontId="22" fillId="28" borderId="26" xfId="0" applyFont="1" applyFill="1" applyBorder="1" applyAlignment="1">
      <alignment vertical="center"/>
    </xf>
    <xf numFmtId="179" fontId="22" fillId="26" borderId="19" xfId="0" applyNumberFormat="1" applyFont="1" applyFill="1" applyBorder="1" applyAlignment="1">
      <alignment horizontal="center" vertical="center"/>
    </xf>
    <xf numFmtId="0" fontId="21" fillId="0" borderId="0" xfId="0" applyFont="1" applyAlignment="1">
      <alignment vertical="center"/>
    </xf>
    <xf numFmtId="0" fontId="27" fillId="0" borderId="0" xfId="0" applyFont="1" applyAlignment="1">
      <alignment vertical="center"/>
    </xf>
    <xf numFmtId="180" fontId="27" fillId="0" borderId="0" xfId="0" applyNumberFormat="1" applyFont="1" applyAlignment="1">
      <alignment horizontal="left" vertical="center"/>
    </xf>
    <xf numFmtId="0" fontId="28" fillId="0" borderId="0" xfId="0" applyFont="1" applyAlignment="1">
      <alignment horizontal="left" vertical="center"/>
    </xf>
    <xf numFmtId="0" fontId="28" fillId="0" borderId="0" xfId="0" applyFont="1" applyAlignment="1">
      <alignment vertical="center"/>
    </xf>
    <xf numFmtId="177" fontId="22" fillId="0" borderId="20" xfId="40" applyNumberFormat="1" applyFont="1" applyFill="1" applyBorder="1" applyAlignment="1" applyProtection="1">
      <alignment vertical="center"/>
    </xf>
    <xf numFmtId="177" fontId="22" fillId="0" borderId="33" xfId="40" applyNumberFormat="1" applyFont="1" applyFill="1" applyBorder="1" applyAlignment="1" applyProtection="1">
      <alignment vertical="center"/>
    </xf>
    <xf numFmtId="179" fontId="22" fillId="26" borderId="34" xfId="0" applyNumberFormat="1" applyFont="1" applyFill="1" applyBorder="1" applyAlignment="1">
      <alignment horizontal="center" vertical="center"/>
    </xf>
    <xf numFmtId="0" fontId="22" fillId="3" borderId="20" xfId="0" applyFont="1" applyFill="1" applyBorder="1" applyAlignment="1">
      <alignment horizontal="center" vertical="center"/>
    </xf>
    <xf numFmtId="0" fontId="22" fillId="3" borderId="10" xfId="0" applyFont="1" applyFill="1" applyBorder="1" applyAlignment="1">
      <alignment horizontal="center" vertical="center"/>
    </xf>
    <xf numFmtId="177" fontId="31" fillId="0" borderId="16" xfId="40" applyNumberFormat="1" applyFont="1" applyFill="1" applyBorder="1" applyAlignment="1" applyProtection="1">
      <alignment vertical="center"/>
    </xf>
    <xf numFmtId="177" fontId="31" fillId="0" borderId="12" xfId="40" applyNumberFormat="1" applyFont="1" applyFill="1" applyBorder="1" applyAlignment="1" applyProtection="1">
      <alignment vertical="center"/>
    </xf>
    <xf numFmtId="177" fontId="32" fillId="21" borderId="16" xfId="40" applyNumberFormat="1" applyFont="1" applyFill="1" applyBorder="1" applyAlignment="1" applyProtection="1">
      <alignment vertical="center"/>
    </xf>
    <xf numFmtId="177" fontId="32" fillId="21" borderId="12" xfId="40" applyNumberFormat="1" applyFont="1" applyFill="1" applyBorder="1" applyAlignment="1" applyProtection="1">
      <alignment vertical="center"/>
    </xf>
    <xf numFmtId="177" fontId="32" fillId="21" borderId="17" xfId="40" applyNumberFormat="1" applyFont="1" applyFill="1" applyBorder="1" applyAlignment="1" applyProtection="1">
      <alignment vertical="center"/>
    </xf>
    <xf numFmtId="178" fontId="23" fillId="0" borderId="38" xfId="43" applyNumberFormat="1" applyFont="1" applyBorder="1" applyAlignment="1" applyProtection="1">
      <alignment vertical="top"/>
      <protection hidden="1"/>
    </xf>
    <xf numFmtId="178" fontId="23" fillId="0" borderId="39" xfId="43" applyNumberFormat="1" applyFont="1" applyBorder="1" applyAlignment="1" applyProtection="1">
      <alignment vertical="top"/>
      <protection hidden="1"/>
    </xf>
    <xf numFmtId="178" fontId="23" fillId="0" borderId="41" xfId="43" applyNumberFormat="1" applyFont="1" applyBorder="1" applyAlignment="1" applyProtection="1">
      <alignment vertical="top"/>
      <protection hidden="1"/>
    </xf>
    <xf numFmtId="178" fontId="23" fillId="0" borderId="42" xfId="43" applyNumberFormat="1" applyFont="1" applyBorder="1" applyAlignment="1" applyProtection="1">
      <alignment vertical="top"/>
      <protection hidden="1"/>
    </xf>
    <xf numFmtId="0" fontId="21" fillId="0" borderId="0" xfId="43" applyFont="1">
      <alignment vertical="center"/>
    </xf>
    <xf numFmtId="0" fontId="22" fillId="0" borderId="0" xfId="43" applyFont="1" applyAlignment="1">
      <alignment vertical="center" wrapText="1"/>
    </xf>
    <xf numFmtId="0" fontId="34" fillId="0" borderId="0" xfId="43" applyFont="1" applyAlignment="1">
      <alignment vertical="center" wrapText="1"/>
    </xf>
    <xf numFmtId="0" fontId="22" fillId="0" borderId="24" xfId="43" applyFont="1" applyBorder="1" applyAlignment="1">
      <alignment vertical="center" wrapText="1"/>
    </xf>
    <xf numFmtId="0" fontId="23" fillId="0" borderId="0" xfId="43" applyFont="1">
      <alignment vertical="center"/>
    </xf>
    <xf numFmtId="0" fontId="22" fillId="24" borderId="26" xfId="43" applyFont="1" applyFill="1" applyBorder="1" applyAlignment="1">
      <alignment horizontal="center" vertical="center" wrapText="1"/>
    </xf>
    <xf numFmtId="0" fontId="22" fillId="30" borderId="26" xfId="43" applyFont="1" applyFill="1" applyBorder="1" applyAlignment="1" applyProtection="1">
      <alignment horizontal="center" vertical="center"/>
      <protection locked="0"/>
    </xf>
    <xf numFmtId="0" fontId="22" fillId="30" borderId="26" xfId="43" applyFont="1" applyFill="1" applyBorder="1" applyAlignment="1" applyProtection="1">
      <alignment vertical="center" wrapText="1"/>
      <protection hidden="1"/>
    </xf>
    <xf numFmtId="0" fontId="22" fillId="30" borderId="26" xfId="43" applyFont="1" applyFill="1" applyBorder="1" applyProtection="1">
      <alignment vertical="center"/>
      <protection hidden="1"/>
    </xf>
    <xf numFmtId="49" fontId="22" fillId="30" borderId="26" xfId="43" applyNumberFormat="1" applyFont="1" applyFill="1" applyBorder="1" applyAlignment="1" applyProtection="1">
      <alignment horizontal="right" vertical="center"/>
      <protection hidden="1"/>
    </xf>
    <xf numFmtId="178" fontId="22" fillId="30" borderId="26" xfId="43" applyNumberFormat="1" applyFont="1" applyFill="1" applyBorder="1">
      <alignment vertical="center"/>
    </xf>
    <xf numFmtId="178" fontId="22" fillId="30" borderId="26" xfId="43" applyNumberFormat="1" applyFont="1" applyFill="1" applyBorder="1" applyProtection="1">
      <alignment vertical="center"/>
      <protection hidden="1"/>
    </xf>
    <xf numFmtId="0" fontId="22" fillId="30" borderId="26" xfId="43" applyFont="1" applyFill="1" applyBorder="1" applyAlignment="1" applyProtection="1">
      <alignment vertical="center" wrapText="1"/>
      <protection locked="0"/>
    </xf>
    <xf numFmtId="55" fontId="22" fillId="30" borderId="26" xfId="43" applyNumberFormat="1" applyFont="1" applyFill="1" applyBorder="1" applyAlignment="1" applyProtection="1">
      <alignment vertical="center" wrapText="1"/>
      <protection locked="0"/>
    </xf>
    <xf numFmtId="0" fontId="22" fillId="0" borderId="0" xfId="43" applyFont="1">
      <alignment vertical="center"/>
    </xf>
    <xf numFmtId="0" fontId="22" fillId="0" borderId="26" xfId="43" applyFont="1" applyBorder="1" applyAlignment="1" applyProtection="1">
      <alignment horizontal="center" vertical="center"/>
      <protection locked="0"/>
    </xf>
    <xf numFmtId="0" fontId="22" fillId="0" borderId="26" xfId="43" applyFont="1" applyBorder="1" applyAlignment="1" applyProtection="1">
      <alignment vertical="center" wrapText="1"/>
      <protection hidden="1"/>
    </xf>
    <xf numFmtId="0" fontId="22" fillId="0" borderId="26" xfId="43" applyFont="1" applyBorder="1" applyProtection="1">
      <alignment vertical="center"/>
      <protection hidden="1"/>
    </xf>
    <xf numFmtId="49" fontId="22" fillId="0" borderId="26" xfId="43" applyNumberFormat="1" applyFont="1" applyBorder="1" applyAlignment="1" applyProtection="1">
      <alignment horizontal="right" vertical="center"/>
      <protection hidden="1"/>
    </xf>
    <xf numFmtId="178" fontId="22" fillId="0" borderId="26" xfId="43" applyNumberFormat="1" applyFont="1" applyBorder="1">
      <alignment vertical="center"/>
    </xf>
    <xf numFmtId="178" fontId="22" fillId="0" borderId="26" xfId="43" applyNumberFormat="1" applyFont="1" applyBorder="1" applyProtection="1">
      <alignment vertical="center"/>
      <protection hidden="1"/>
    </xf>
    <xf numFmtId="0" fontId="22" fillId="0" borderId="26" xfId="43" applyFont="1" applyBorder="1" applyAlignment="1" applyProtection="1">
      <alignment vertical="center" wrapText="1"/>
      <protection locked="0"/>
    </xf>
    <xf numFmtId="55" fontId="22" fillId="0" borderId="26" xfId="43" applyNumberFormat="1" applyFont="1" applyBorder="1" applyAlignment="1" applyProtection="1">
      <alignment vertical="center" wrapText="1"/>
      <protection locked="0"/>
    </xf>
    <xf numFmtId="0" fontId="22" fillId="0" borderId="27" xfId="43" applyFont="1" applyBorder="1" applyAlignment="1" applyProtection="1">
      <alignment horizontal="center" vertical="center"/>
      <protection locked="0"/>
    </xf>
    <xf numFmtId="0" fontId="22" fillId="0" borderId="0" xfId="43" applyFont="1" applyAlignment="1" applyProtection="1">
      <alignment vertical="center" wrapText="1"/>
      <protection locked="0"/>
    </xf>
    <xf numFmtId="0" fontId="22" fillId="0" borderId="36" xfId="43" applyFont="1" applyBorder="1">
      <alignment vertical="center"/>
    </xf>
    <xf numFmtId="0" fontId="22" fillId="30" borderId="26" xfId="43" applyFont="1" applyFill="1" applyBorder="1" applyAlignment="1" applyProtection="1">
      <alignment horizontal="left" vertical="center"/>
      <protection locked="0"/>
    </xf>
    <xf numFmtId="0" fontId="22" fillId="30" borderId="26" xfId="43" applyFont="1" applyFill="1" applyBorder="1" applyAlignment="1" applyProtection="1">
      <alignment horizontal="left" vertical="center" wrapText="1"/>
      <protection hidden="1"/>
    </xf>
    <xf numFmtId="0" fontId="22" fillId="30" borderId="26" xfId="43" applyFont="1" applyFill="1" applyBorder="1" applyAlignment="1" applyProtection="1">
      <alignment horizontal="left" vertical="center"/>
      <protection hidden="1"/>
    </xf>
    <xf numFmtId="178" fontId="22" fillId="30" borderId="26" xfId="43" applyNumberFormat="1" applyFont="1" applyFill="1" applyBorder="1" applyAlignment="1">
      <alignment horizontal="left" vertical="center"/>
    </xf>
    <xf numFmtId="178" fontId="22" fillId="30" borderId="26" xfId="43" applyNumberFormat="1" applyFont="1" applyFill="1" applyBorder="1" applyAlignment="1" applyProtection="1">
      <alignment horizontal="center" vertical="center"/>
      <protection hidden="1"/>
    </xf>
    <xf numFmtId="0" fontId="22" fillId="0" borderId="26" xfId="43" applyFont="1" applyBorder="1" applyAlignment="1" applyProtection="1">
      <alignment horizontal="left" vertical="center"/>
      <protection locked="0"/>
    </xf>
    <xf numFmtId="0" fontId="22" fillId="0" borderId="26" xfId="43" applyFont="1" applyBorder="1" applyAlignment="1" applyProtection="1">
      <alignment horizontal="left" vertical="center" wrapText="1"/>
      <protection hidden="1"/>
    </xf>
    <xf numFmtId="0" fontId="22" fillId="0" borderId="26" xfId="43" applyFont="1" applyBorder="1" applyAlignment="1" applyProtection="1">
      <alignment horizontal="left" vertical="center"/>
      <protection hidden="1"/>
    </xf>
    <xf numFmtId="178" fontId="22" fillId="0" borderId="26" xfId="43" applyNumberFormat="1" applyFont="1" applyBorder="1" applyAlignment="1">
      <alignment horizontal="left" vertical="center"/>
    </xf>
    <xf numFmtId="178" fontId="22" fillId="0" borderId="26" xfId="43" applyNumberFormat="1" applyFont="1" applyBorder="1" applyAlignment="1" applyProtection="1">
      <alignment horizontal="center" vertical="center"/>
      <protection hidden="1"/>
    </xf>
    <xf numFmtId="0" fontId="22" fillId="0" borderId="25" xfId="43" applyFont="1" applyBorder="1" applyAlignment="1" applyProtection="1">
      <alignment horizontal="center" vertical="center"/>
      <protection locked="0"/>
    </xf>
    <xf numFmtId="0" fontId="24" fillId="0" borderId="0" xfId="0" applyFont="1" applyAlignment="1">
      <alignment vertical="center" wrapText="1"/>
    </xf>
    <xf numFmtId="180" fontId="24" fillId="0" borderId="0" xfId="0" applyNumberFormat="1" applyFont="1" applyAlignment="1">
      <alignment horizontal="center" vertical="center"/>
    </xf>
    <xf numFmtId="0" fontId="24" fillId="0" borderId="0" xfId="0" applyFont="1" applyAlignment="1">
      <alignment horizontal="center" vertical="center"/>
    </xf>
    <xf numFmtId="176" fontId="24" fillId="0" borderId="0" xfId="40" applyFont="1" applyFill="1" applyBorder="1" applyAlignment="1" applyProtection="1">
      <alignment vertical="center"/>
    </xf>
    <xf numFmtId="177" fontId="32" fillId="0" borderId="0" xfId="40" applyNumberFormat="1" applyFont="1" applyFill="1" applyBorder="1" applyAlignment="1" applyProtection="1">
      <alignment vertical="center"/>
    </xf>
    <xf numFmtId="0" fontId="24" fillId="0" borderId="0" xfId="0" applyFont="1" applyAlignment="1">
      <alignment vertical="center"/>
    </xf>
    <xf numFmtId="177" fontId="32" fillId="21" borderId="20" xfId="40" applyNumberFormat="1" applyFont="1" applyFill="1" applyBorder="1" applyAlignment="1" applyProtection="1">
      <alignment vertical="center"/>
    </xf>
    <xf numFmtId="0" fontId="22" fillId="28" borderId="26" xfId="0" applyFont="1" applyFill="1" applyBorder="1" applyAlignment="1">
      <alignment horizontal="center" vertical="center"/>
    </xf>
    <xf numFmtId="0" fontId="22" fillId="24" borderId="25" xfId="43" applyFont="1" applyFill="1" applyBorder="1" applyAlignment="1">
      <alignment horizontal="center" vertical="center"/>
    </xf>
    <xf numFmtId="0" fontId="24" fillId="21" borderId="20" xfId="0" applyFont="1" applyFill="1" applyBorder="1" applyAlignment="1">
      <alignment vertical="center" wrapText="1"/>
    </xf>
    <xf numFmtId="0" fontId="38" fillId="21" borderId="20" xfId="0" applyFont="1" applyFill="1" applyBorder="1" applyAlignment="1">
      <alignment vertical="center" wrapText="1"/>
    </xf>
    <xf numFmtId="0" fontId="22" fillId="0" borderId="23" xfId="0" applyFont="1" applyBorder="1" applyAlignment="1">
      <alignment horizontal="center" vertical="center"/>
    </xf>
    <xf numFmtId="182" fontId="22" fillId="3" borderId="10" xfId="0" applyNumberFormat="1" applyFont="1" applyFill="1" applyBorder="1" applyAlignment="1">
      <alignment horizontal="center" vertical="center"/>
    </xf>
    <xf numFmtId="182" fontId="31" fillId="3" borderId="16" xfId="0" applyNumberFormat="1" applyFont="1" applyFill="1" applyBorder="1" applyAlignment="1">
      <alignment horizontal="center" vertical="center"/>
    </xf>
    <xf numFmtId="179" fontId="22" fillId="26" borderId="55" xfId="0" applyNumberFormat="1" applyFont="1" applyFill="1" applyBorder="1" applyAlignment="1">
      <alignment horizontal="center" vertical="center"/>
    </xf>
    <xf numFmtId="182" fontId="22" fillId="3" borderId="57" xfId="0" applyNumberFormat="1" applyFont="1" applyFill="1" applyBorder="1" applyAlignment="1">
      <alignment horizontal="center" vertical="center"/>
    </xf>
    <xf numFmtId="177" fontId="31" fillId="0" borderId="59" xfId="40" applyNumberFormat="1" applyFont="1" applyFill="1" applyBorder="1" applyAlignment="1" applyProtection="1">
      <alignment vertical="center"/>
    </xf>
    <xf numFmtId="177" fontId="32" fillId="21" borderId="59" xfId="40" applyNumberFormat="1" applyFont="1" applyFill="1" applyBorder="1" applyAlignment="1" applyProtection="1">
      <alignment vertical="center"/>
    </xf>
    <xf numFmtId="182" fontId="31" fillId="3" borderId="59" xfId="0" applyNumberFormat="1" applyFont="1" applyFill="1" applyBorder="1" applyAlignment="1">
      <alignment horizontal="center" vertical="center"/>
    </xf>
    <xf numFmtId="177" fontId="22" fillId="0" borderId="59" xfId="40" applyNumberFormat="1" applyFont="1" applyFill="1" applyBorder="1" applyAlignment="1" applyProtection="1">
      <alignment vertical="center"/>
    </xf>
    <xf numFmtId="9" fontId="24" fillId="4" borderId="20" xfId="0" applyNumberFormat="1" applyFont="1" applyFill="1" applyBorder="1" applyAlignment="1">
      <alignment horizontal="left" vertical="center"/>
    </xf>
    <xf numFmtId="38" fontId="22" fillId="0" borderId="73" xfId="40" applyNumberFormat="1" applyFont="1" applyFill="1" applyBorder="1" applyAlignment="1" applyProtection="1">
      <alignment vertical="center"/>
    </xf>
    <xf numFmtId="0" fontId="22" fillId="8" borderId="73" xfId="0" applyFont="1" applyFill="1" applyBorder="1" applyAlignment="1">
      <alignment horizontal="center" vertical="center" wrapText="1"/>
    </xf>
    <xf numFmtId="38" fontId="22" fillId="0" borderId="74" xfId="40" applyNumberFormat="1" applyFont="1" applyFill="1" applyBorder="1" applyAlignment="1" applyProtection="1">
      <alignment vertical="center"/>
    </xf>
    <xf numFmtId="38" fontId="26" fillId="0" borderId="73" xfId="40" applyNumberFormat="1" applyFont="1" applyFill="1" applyBorder="1" applyAlignment="1" applyProtection="1">
      <alignment vertical="center"/>
    </xf>
    <xf numFmtId="177" fontId="22" fillId="0" borderId="51" xfId="40" applyNumberFormat="1" applyFont="1" applyFill="1" applyBorder="1" applyAlignment="1" applyProtection="1">
      <alignment vertical="center"/>
    </xf>
    <xf numFmtId="177" fontId="32" fillId="21" borderId="51" xfId="40" applyNumberFormat="1" applyFont="1" applyFill="1" applyBorder="1" applyAlignment="1" applyProtection="1">
      <alignment vertical="center"/>
    </xf>
    <xf numFmtId="0" fontId="25" fillId="4" borderId="51" xfId="0" applyFont="1" applyFill="1" applyBorder="1" applyAlignment="1">
      <alignment horizontal="center" vertical="center" wrapText="1"/>
    </xf>
    <xf numFmtId="177" fontId="22" fillId="0" borderId="53" xfId="40" applyNumberFormat="1" applyFont="1" applyFill="1" applyBorder="1" applyAlignment="1" applyProtection="1">
      <alignment vertical="center"/>
    </xf>
    <xf numFmtId="0" fontId="25" fillId="4" borderId="75" xfId="0" applyFont="1" applyFill="1" applyBorder="1" applyAlignment="1">
      <alignment horizontal="center" vertical="center" wrapText="1"/>
    </xf>
    <xf numFmtId="0" fontId="22" fillId="28" borderId="25" xfId="0" applyFont="1" applyFill="1" applyBorder="1" applyAlignment="1">
      <alignment vertical="center"/>
    </xf>
    <xf numFmtId="180" fontId="22" fillId="4" borderId="80" xfId="0" applyNumberFormat="1" applyFont="1" applyFill="1" applyBorder="1" applyAlignment="1">
      <alignment horizontal="center" vertical="center"/>
    </xf>
    <xf numFmtId="0" fontId="22" fillId="8" borderId="82" xfId="0" applyFont="1" applyFill="1" applyBorder="1" applyAlignment="1">
      <alignment horizontal="center" vertical="center" wrapText="1"/>
    </xf>
    <xf numFmtId="180" fontId="22" fillId="0" borderId="12" xfId="0" applyNumberFormat="1" applyFont="1" applyBorder="1" applyAlignment="1">
      <alignment horizontal="right" vertical="center"/>
    </xf>
    <xf numFmtId="180" fontId="22" fillId="0" borderId="15" xfId="0" applyNumberFormat="1" applyFont="1" applyBorder="1" applyAlignment="1">
      <alignment horizontal="right" vertical="center"/>
    </xf>
    <xf numFmtId="180" fontId="22" fillId="0" borderId="11" xfId="0" applyNumberFormat="1" applyFont="1" applyBorder="1" applyAlignment="1">
      <alignment horizontal="right" vertical="center"/>
    </xf>
    <xf numFmtId="177" fontId="31" fillId="32" borderId="14" xfId="40" applyNumberFormat="1" applyFont="1" applyFill="1" applyBorder="1" applyAlignment="1" applyProtection="1">
      <alignment vertical="center"/>
    </xf>
    <xf numFmtId="177" fontId="31" fillId="32" borderId="15" xfId="40" applyNumberFormat="1" applyFont="1" applyFill="1" applyBorder="1" applyAlignment="1" applyProtection="1">
      <alignment vertical="center"/>
    </xf>
    <xf numFmtId="177" fontId="31" fillId="32" borderId="16" xfId="40" applyNumberFormat="1" applyFont="1" applyFill="1" applyBorder="1" applyAlignment="1" applyProtection="1">
      <alignment vertical="center"/>
    </xf>
    <xf numFmtId="177" fontId="31" fillId="32" borderId="12" xfId="40" applyNumberFormat="1" applyFont="1" applyFill="1" applyBorder="1" applyAlignment="1" applyProtection="1">
      <alignment vertical="center"/>
    </xf>
    <xf numFmtId="177" fontId="31" fillId="32" borderId="17" xfId="40" applyNumberFormat="1" applyFont="1" applyFill="1" applyBorder="1" applyAlignment="1" applyProtection="1">
      <alignment vertical="center"/>
    </xf>
    <xf numFmtId="177" fontId="32" fillId="33" borderId="17" xfId="40" applyNumberFormat="1" applyFont="1" applyFill="1" applyBorder="1" applyAlignment="1" applyProtection="1">
      <alignment vertical="center"/>
    </xf>
    <xf numFmtId="181" fontId="22" fillId="0" borderId="56" xfId="0" applyNumberFormat="1" applyFont="1" applyBorder="1" applyAlignment="1">
      <alignment horizontal="center" vertical="center"/>
    </xf>
    <xf numFmtId="181" fontId="22" fillId="0" borderId="22" xfId="0" applyNumberFormat="1" applyFont="1" applyBorder="1" applyAlignment="1">
      <alignment horizontal="center" vertical="center"/>
    </xf>
    <xf numFmtId="181" fontId="22" fillId="0" borderId="21" xfId="0" applyNumberFormat="1" applyFont="1" applyBorder="1" applyAlignment="1">
      <alignment horizontal="center" vertical="center"/>
    </xf>
    <xf numFmtId="0" fontId="22" fillId="0" borderId="14" xfId="0" applyFont="1" applyBorder="1" applyAlignment="1">
      <alignment vertical="center" wrapText="1"/>
    </xf>
    <xf numFmtId="0" fontId="22" fillId="0" borderId="16" xfId="0" applyFont="1" applyBorder="1" applyAlignment="1">
      <alignment vertical="center" wrapText="1"/>
    </xf>
    <xf numFmtId="0" fontId="22" fillId="4" borderId="16" xfId="0" applyFont="1" applyFill="1" applyBorder="1" applyAlignment="1">
      <alignment horizontal="center" vertical="center"/>
    </xf>
    <xf numFmtId="0" fontId="22" fillId="0" borderId="16" xfId="0" applyFont="1" applyBorder="1" applyAlignment="1">
      <alignment vertical="center"/>
    </xf>
    <xf numFmtId="0" fontId="22" fillId="0" borderId="84" xfId="0" applyFont="1" applyBorder="1" applyAlignment="1">
      <alignment vertical="center"/>
    </xf>
    <xf numFmtId="0" fontId="22" fillId="4" borderId="14" xfId="0" applyFont="1" applyFill="1" applyBorder="1" applyAlignment="1">
      <alignment horizontal="center" vertical="center"/>
    </xf>
    <xf numFmtId="0" fontId="24" fillId="4" borderId="63" xfId="0" applyFont="1" applyFill="1" applyBorder="1" applyAlignment="1">
      <alignment vertical="center"/>
    </xf>
    <xf numFmtId="177" fontId="31" fillId="32" borderId="61" xfId="40" applyNumberFormat="1" applyFont="1" applyFill="1" applyBorder="1" applyAlignment="1" applyProtection="1">
      <alignment vertical="center"/>
    </xf>
    <xf numFmtId="177" fontId="31" fillId="32" borderId="59" xfId="40" applyNumberFormat="1" applyFont="1" applyFill="1" applyBorder="1" applyAlignment="1" applyProtection="1">
      <alignment vertical="center"/>
    </xf>
    <xf numFmtId="182" fontId="31" fillId="3" borderId="88" xfId="0" applyNumberFormat="1" applyFont="1" applyFill="1" applyBorder="1" applyAlignment="1">
      <alignment horizontal="center" vertical="center"/>
    </xf>
    <xf numFmtId="182" fontId="31" fillId="3" borderId="89" xfId="0" applyNumberFormat="1" applyFont="1" applyFill="1" applyBorder="1" applyAlignment="1">
      <alignment horizontal="center" vertical="center"/>
    </xf>
    <xf numFmtId="0" fontId="22" fillId="3" borderId="54" xfId="0" applyFont="1" applyFill="1" applyBorder="1" applyAlignment="1">
      <alignment horizontal="center" vertical="center"/>
    </xf>
    <xf numFmtId="0" fontId="25" fillId="4" borderId="90" xfId="0" applyFont="1" applyFill="1" applyBorder="1" applyAlignment="1">
      <alignment horizontal="center" vertical="center" wrapText="1"/>
    </xf>
    <xf numFmtId="0" fontId="25" fillId="4" borderId="91" xfId="0" applyFont="1" applyFill="1" applyBorder="1" applyAlignment="1">
      <alignment horizontal="center" vertical="center" wrapText="1"/>
    </xf>
    <xf numFmtId="177" fontId="32" fillId="32" borderId="61" xfId="0" applyNumberFormat="1" applyFont="1" applyFill="1" applyBorder="1" applyAlignment="1">
      <alignment vertical="center"/>
    </xf>
    <xf numFmtId="177" fontId="32" fillId="32" borderId="15" xfId="0" applyNumberFormat="1" applyFont="1" applyFill="1" applyBorder="1" applyAlignment="1">
      <alignment vertical="center"/>
    </xf>
    <xf numFmtId="177" fontId="32" fillId="32" borderId="33" xfId="0" applyNumberFormat="1" applyFont="1" applyFill="1" applyBorder="1" applyAlignment="1">
      <alignment vertical="center"/>
    </xf>
    <xf numFmtId="177" fontId="32" fillId="32" borderId="59" xfId="0" applyNumberFormat="1" applyFont="1" applyFill="1" applyBorder="1" applyAlignment="1">
      <alignment vertical="center"/>
    </xf>
    <xf numFmtId="177" fontId="32" fillId="32" borderId="16" xfId="0" applyNumberFormat="1" applyFont="1" applyFill="1" applyBorder="1" applyAlignment="1">
      <alignment vertical="center"/>
    </xf>
    <xf numFmtId="177" fontId="32" fillId="32" borderId="20" xfId="0" applyNumberFormat="1" applyFont="1" applyFill="1" applyBorder="1" applyAlignment="1">
      <alignment vertical="center"/>
    </xf>
    <xf numFmtId="177" fontId="32" fillId="32" borderId="64" xfId="0" applyNumberFormat="1" applyFont="1" applyFill="1" applyBorder="1" applyAlignment="1">
      <alignment vertical="center"/>
    </xf>
    <xf numFmtId="177" fontId="32" fillId="32" borderId="65" xfId="0" applyNumberFormat="1" applyFont="1" applyFill="1" applyBorder="1" applyAlignment="1">
      <alignment vertical="center"/>
    </xf>
    <xf numFmtId="177" fontId="24" fillId="32" borderId="67" xfId="0" applyNumberFormat="1" applyFont="1" applyFill="1" applyBorder="1" applyAlignment="1">
      <alignment vertical="center"/>
    </xf>
    <xf numFmtId="177" fontId="32" fillId="32" borderId="18" xfId="0" applyNumberFormat="1" applyFont="1" applyFill="1" applyBorder="1" applyAlignment="1">
      <alignment vertical="center"/>
    </xf>
    <xf numFmtId="177" fontId="24" fillId="32" borderId="58" xfId="0" applyNumberFormat="1" applyFont="1" applyFill="1" applyBorder="1" applyAlignment="1">
      <alignment vertical="center"/>
    </xf>
    <xf numFmtId="177" fontId="32" fillId="32" borderId="17" xfId="0" applyNumberFormat="1" applyFont="1" applyFill="1" applyBorder="1" applyAlignment="1">
      <alignment vertical="center"/>
    </xf>
    <xf numFmtId="177" fontId="24" fillId="32" borderId="60" xfId="0" applyNumberFormat="1" applyFont="1" applyFill="1" applyBorder="1" applyAlignment="1">
      <alignment vertical="center"/>
    </xf>
    <xf numFmtId="177" fontId="32" fillId="32" borderId="66" xfId="0" applyNumberFormat="1" applyFont="1" applyFill="1" applyBorder="1" applyAlignment="1">
      <alignment vertical="center"/>
    </xf>
    <xf numFmtId="0" fontId="22" fillId="27" borderId="68" xfId="0" applyFont="1" applyFill="1" applyBorder="1" applyAlignment="1">
      <alignment horizontal="center" vertical="center" wrapText="1"/>
    </xf>
    <xf numFmtId="0" fontId="22" fillId="27" borderId="92" xfId="0" applyFont="1" applyFill="1" applyBorder="1" applyAlignment="1">
      <alignment horizontal="center" vertical="center" wrapText="1"/>
    </xf>
    <xf numFmtId="38" fontId="31" fillId="32" borderId="59" xfId="40" applyNumberFormat="1" applyFont="1" applyFill="1" applyBorder="1" applyAlignment="1" applyProtection="1">
      <alignment vertical="center"/>
    </xf>
    <xf numFmtId="38" fontId="31" fillId="32" borderId="93" xfId="40" applyNumberFormat="1" applyFont="1" applyFill="1" applyBorder="1" applyAlignment="1" applyProtection="1">
      <alignment vertical="center"/>
    </xf>
    <xf numFmtId="0" fontId="22" fillId="27" borderId="59" xfId="0" applyFont="1" applyFill="1" applyBorder="1" applyAlignment="1">
      <alignment horizontal="center" vertical="center" wrapText="1"/>
    </xf>
    <xf numFmtId="0" fontId="22" fillId="27" borderId="93" xfId="0" applyFont="1" applyFill="1" applyBorder="1" applyAlignment="1">
      <alignment horizontal="center" vertical="center" wrapText="1"/>
    </xf>
    <xf numFmtId="0" fontId="38" fillId="34" borderId="63" xfId="0" applyFont="1" applyFill="1" applyBorder="1" applyAlignment="1">
      <alignment vertical="center" wrapText="1"/>
    </xf>
    <xf numFmtId="176" fontId="24" fillId="34" borderId="93" xfId="40" applyFont="1" applyFill="1" applyBorder="1" applyAlignment="1" applyProtection="1">
      <alignment vertical="center"/>
    </xf>
    <xf numFmtId="176" fontId="24" fillId="21" borderId="93" xfId="40" applyFont="1" applyFill="1" applyBorder="1" applyAlignment="1" applyProtection="1">
      <alignment vertical="center"/>
    </xf>
    <xf numFmtId="176" fontId="24" fillId="21" borderId="59" xfId="40" applyFont="1" applyFill="1" applyBorder="1" applyAlignment="1" applyProtection="1">
      <alignment vertical="center"/>
    </xf>
    <xf numFmtId="0" fontId="22" fillId="28" borderId="25" xfId="0" applyFont="1" applyFill="1" applyBorder="1" applyAlignment="1">
      <alignment horizontal="center" vertical="center"/>
    </xf>
    <xf numFmtId="0" fontId="21" fillId="0" borderId="36" xfId="0" applyFont="1" applyBorder="1"/>
    <xf numFmtId="0" fontId="22" fillId="0" borderId="36" xfId="0" applyFont="1" applyBorder="1"/>
    <xf numFmtId="180" fontId="22" fillId="0" borderId="36" xfId="0" applyNumberFormat="1" applyFont="1" applyBorder="1" applyAlignment="1">
      <alignment horizontal="center"/>
    </xf>
    <xf numFmtId="0" fontId="22" fillId="0" borderId="36" xfId="0" applyFont="1" applyBorder="1" applyAlignment="1">
      <alignment horizontal="center"/>
    </xf>
    <xf numFmtId="0" fontId="28" fillId="0" borderId="47" xfId="0" applyFont="1" applyBorder="1" applyAlignment="1">
      <alignment vertical="center"/>
    </xf>
    <xf numFmtId="0" fontId="22" fillId="8" borderId="92" xfId="0" applyFont="1" applyFill="1" applyBorder="1" applyAlignment="1">
      <alignment horizontal="center" vertical="center" wrapText="1"/>
    </xf>
    <xf numFmtId="38" fontId="22" fillId="0" borderId="93" xfId="40" applyNumberFormat="1" applyFont="1" applyFill="1" applyBorder="1" applyAlignment="1" applyProtection="1">
      <alignment vertical="center"/>
    </xf>
    <xf numFmtId="180" fontId="24" fillId="21" borderId="62" xfId="0" applyNumberFormat="1" applyFont="1" applyFill="1" applyBorder="1" applyAlignment="1">
      <alignment horizontal="center" vertical="center"/>
    </xf>
    <xf numFmtId="0" fontId="22" fillId="8" borderId="93" xfId="0" applyFont="1" applyFill="1" applyBorder="1" applyAlignment="1">
      <alignment horizontal="center" vertical="center" wrapText="1"/>
    </xf>
    <xf numFmtId="0" fontId="38" fillId="21" borderId="62" xfId="0" applyFont="1" applyFill="1" applyBorder="1" applyAlignment="1">
      <alignment vertical="center" wrapText="1"/>
    </xf>
    <xf numFmtId="38" fontId="22" fillId="0" borderId="98" xfId="40" applyNumberFormat="1" applyFont="1" applyFill="1" applyBorder="1" applyAlignment="1" applyProtection="1">
      <alignment vertical="center"/>
    </xf>
    <xf numFmtId="38" fontId="26" fillId="0" borderId="93" xfId="40" applyNumberFormat="1" applyFont="1" applyFill="1" applyBorder="1" applyAlignment="1" applyProtection="1">
      <alignment vertical="center"/>
    </xf>
    <xf numFmtId="0" fontId="44" fillId="0" borderId="0" xfId="0" applyFont="1" applyAlignment="1">
      <alignment vertical="center"/>
    </xf>
    <xf numFmtId="0" fontId="22" fillId="0" borderId="12" xfId="0" applyFont="1" applyBorder="1" applyAlignment="1">
      <alignment vertical="center"/>
    </xf>
    <xf numFmtId="0" fontId="22" fillId="0" borderId="11" xfId="0" applyFont="1" applyBorder="1" applyAlignment="1">
      <alignment vertical="center"/>
    </xf>
    <xf numFmtId="0" fontId="40" fillId="0" borderId="0" xfId="45" applyFont="1" applyAlignment="1">
      <alignment horizontal="right" vertical="center"/>
    </xf>
    <xf numFmtId="0" fontId="35" fillId="0" borderId="0" xfId="43" applyFont="1" applyAlignment="1">
      <alignment vertical="center" wrapText="1"/>
    </xf>
    <xf numFmtId="0" fontId="47" fillId="0" borderId="0" xfId="48" applyFont="1" applyAlignment="1">
      <alignment vertical="center"/>
    </xf>
    <xf numFmtId="0" fontId="41" fillId="0" borderId="0" xfId="43" applyFont="1" applyAlignment="1">
      <alignment vertical="center" wrapText="1"/>
    </xf>
    <xf numFmtId="0" fontId="42" fillId="0" borderId="0" xfId="43" applyFont="1">
      <alignment vertical="center"/>
    </xf>
    <xf numFmtId="0" fontId="48" fillId="0" borderId="0" xfId="43" applyFont="1" applyAlignment="1">
      <alignment vertical="center" wrapText="1"/>
    </xf>
    <xf numFmtId="0" fontId="47" fillId="28" borderId="26" xfId="48" applyFont="1" applyFill="1" applyBorder="1" applyAlignment="1">
      <alignment horizontal="center" vertical="center"/>
    </xf>
    <xf numFmtId="0" fontId="48" fillId="28" borderId="26" xfId="48" applyFont="1" applyFill="1" applyBorder="1" applyAlignment="1">
      <alignment horizontal="center" vertical="center" wrapText="1"/>
    </xf>
    <xf numFmtId="0" fontId="47" fillId="0" borderId="26" xfId="48" applyFont="1" applyBorder="1" applyAlignment="1">
      <alignment vertical="center"/>
    </xf>
    <xf numFmtId="38" fontId="47" fillId="0" borderId="26" xfId="49" applyFont="1" applyBorder="1" applyAlignment="1">
      <alignment vertical="center"/>
    </xf>
    <xf numFmtId="0" fontId="47" fillId="0" borderId="95" xfId="48" applyFont="1" applyBorder="1" applyAlignment="1">
      <alignment vertical="center"/>
    </xf>
    <xf numFmtId="0" fontId="50" fillId="0" borderId="26" xfId="48" applyFont="1" applyBorder="1" applyAlignment="1">
      <alignment vertical="center"/>
    </xf>
    <xf numFmtId="0" fontId="52" fillId="0" borderId="87" xfId="48" applyFont="1" applyBorder="1" applyAlignment="1">
      <alignment vertical="center"/>
    </xf>
    <xf numFmtId="38" fontId="52" fillId="0" borderId="87" xfId="49" applyFont="1" applyBorder="1" applyAlignment="1">
      <alignment vertical="center"/>
    </xf>
    <xf numFmtId="0" fontId="47" fillId="0" borderId="101" xfId="48" applyFont="1" applyBorder="1" applyAlignment="1">
      <alignment vertical="center"/>
    </xf>
    <xf numFmtId="0" fontId="52" fillId="0" borderId="0" xfId="48" applyFont="1" applyAlignment="1">
      <alignment vertical="center"/>
    </xf>
    <xf numFmtId="38" fontId="52" fillId="28" borderId="26" xfId="49" applyFont="1" applyFill="1" applyBorder="1" applyAlignment="1">
      <alignment vertical="center"/>
    </xf>
    <xf numFmtId="9" fontId="52" fillId="28" borderId="26" xfId="50" applyFont="1" applyFill="1" applyBorder="1" applyAlignment="1">
      <alignment vertical="center"/>
    </xf>
    <xf numFmtId="0" fontId="51" fillId="0" borderId="0" xfId="48" applyFont="1" applyAlignment="1">
      <alignment horizontal="center" vertical="center"/>
    </xf>
    <xf numFmtId="0" fontId="53" fillId="0" borderId="0" xfId="48" applyFont="1" applyAlignment="1">
      <alignment horizontal="center" vertical="center"/>
    </xf>
    <xf numFmtId="0" fontId="47" fillId="0" borderId="0" xfId="48" applyFont="1" applyAlignment="1">
      <alignment horizontal="center" vertical="center"/>
    </xf>
    <xf numFmtId="0" fontId="42" fillId="0" borderId="0" xfId="43" applyFont="1" applyAlignment="1">
      <alignment horizontal="left" vertical="center"/>
    </xf>
    <xf numFmtId="0" fontId="50" fillId="0" borderId="0" xfId="45" applyFont="1" applyAlignment="1">
      <alignment vertical="center"/>
    </xf>
    <xf numFmtId="0" fontId="54" fillId="0" borderId="0" xfId="45" applyFont="1" applyAlignment="1">
      <alignment horizontal="right" vertical="center"/>
    </xf>
    <xf numFmtId="0" fontId="50" fillId="31" borderId="0" xfId="45" applyFont="1" applyFill="1" applyAlignment="1">
      <alignment horizontal="center" vertical="center" wrapText="1"/>
    </xf>
    <xf numFmtId="38" fontId="50" fillId="0" borderId="0" xfId="46" applyFont="1" applyBorder="1" applyAlignment="1">
      <alignment horizontal="right" vertical="center"/>
    </xf>
    <xf numFmtId="0" fontId="50" fillId="0" borderId="0" xfId="43" applyFont="1" applyAlignment="1">
      <alignment vertical="center" wrapText="1"/>
    </xf>
    <xf numFmtId="38" fontId="50" fillId="0" borderId="0" xfId="46" applyFont="1" applyBorder="1" applyAlignment="1">
      <alignment vertical="center"/>
    </xf>
    <xf numFmtId="183" fontId="47" fillId="28" borderId="26" xfId="48" applyNumberFormat="1" applyFont="1" applyFill="1" applyBorder="1" applyAlignment="1">
      <alignment horizontal="center" vertical="center" wrapText="1"/>
    </xf>
    <xf numFmtId="0" fontId="40" fillId="0" borderId="0" xfId="48" applyFont="1" applyAlignment="1">
      <alignment horizontal="left" vertical="center"/>
    </xf>
    <xf numFmtId="0" fontId="47" fillId="25" borderId="99" xfId="48" applyFont="1" applyFill="1" applyBorder="1" applyAlignment="1">
      <alignment vertical="center"/>
    </xf>
    <xf numFmtId="0" fontId="47" fillId="25" borderId="102" xfId="48" applyFont="1" applyFill="1" applyBorder="1" applyAlignment="1">
      <alignment vertical="center"/>
    </xf>
    <xf numFmtId="9" fontId="52" fillId="31" borderId="26" xfId="50" applyFont="1" applyFill="1" applyBorder="1" applyAlignment="1">
      <alignment vertical="center"/>
    </xf>
    <xf numFmtId="0" fontId="52" fillId="28" borderId="50" xfId="48" applyFont="1" applyFill="1" applyBorder="1" applyAlignment="1">
      <alignment vertical="center"/>
    </xf>
    <xf numFmtId="0" fontId="52" fillId="28" borderId="40" xfId="48" applyFont="1" applyFill="1" applyBorder="1" applyAlignment="1">
      <alignment vertical="center"/>
    </xf>
    <xf numFmtId="38" fontId="52" fillId="28" borderId="41" xfId="49" applyFont="1" applyFill="1" applyBorder="1" applyAlignment="1">
      <alignment vertical="center"/>
    </xf>
    <xf numFmtId="0" fontId="47" fillId="31" borderId="48" xfId="48" applyFont="1" applyFill="1" applyBorder="1" applyAlignment="1">
      <alignment vertical="center"/>
    </xf>
    <xf numFmtId="0" fontId="47" fillId="31" borderId="42" xfId="48" applyFont="1" applyFill="1" applyBorder="1" applyAlignment="1">
      <alignment vertical="center"/>
    </xf>
    <xf numFmtId="0" fontId="43" fillId="0" borderId="0" xfId="48" applyFont="1" applyAlignment="1">
      <alignment horizontal="left" vertical="center"/>
    </xf>
    <xf numFmtId="0" fontId="52" fillId="28" borderId="103" xfId="48" applyFont="1" applyFill="1" applyBorder="1" applyAlignment="1">
      <alignment vertical="center"/>
    </xf>
    <xf numFmtId="38" fontId="52" fillId="31" borderId="29" xfId="49" applyFont="1" applyFill="1" applyBorder="1" applyAlignment="1">
      <alignment vertical="center"/>
    </xf>
    <xf numFmtId="0" fontId="47" fillId="31" borderId="104" xfId="48" applyFont="1" applyFill="1" applyBorder="1" applyAlignment="1">
      <alignment vertical="center"/>
    </xf>
    <xf numFmtId="0" fontId="47" fillId="28" borderId="85" xfId="48" applyFont="1" applyFill="1" applyBorder="1" applyAlignment="1">
      <alignment horizontal="center" vertical="center"/>
    </xf>
    <xf numFmtId="0" fontId="47" fillId="28" borderId="86" xfId="48" applyFont="1" applyFill="1" applyBorder="1" applyAlignment="1">
      <alignment horizontal="center" vertical="center"/>
    </xf>
    <xf numFmtId="0" fontId="55" fillId="25" borderId="27" xfId="48" applyFont="1" applyFill="1" applyBorder="1" applyAlignment="1">
      <alignment vertical="center"/>
    </xf>
    <xf numFmtId="0" fontId="47" fillId="28" borderId="27" xfId="48" applyFont="1" applyFill="1" applyBorder="1" applyAlignment="1">
      <alignment vertical="center"/>
    </xf>
    <xf numFmtId="38" fontId="47" fillId="28" borderId="99" xfId="49" applyFont="1" applyFill="1" applyBorder="1" applyAlignment="1">
      <alignment vertical="center"/>
    </xf>
    <xf numFmtId="0" fontId="47" fillId="28" borderId="99" xfId="48" applyFont="1" applyFill="1" applyBorder="1" applyAlignment="1">
      <alignment vertical="center"/>
    </xf>
    <xf numFmtId="0" fontId="47" fillId="28" borderId="102" xfId="48" applyFont="1" applyFill="1" applyBorder="1" applyAlignment="1">
      <alignment vertical="center"/>
    </xf>
    <xf numFmtId="179" fontId="22" fillId="26" borderId="105" xfId="0" applyNumberFormat="1" applyFont="1" applyFill="1" applyBorder="1" applyAlignment="1">
      <alignment horizontal="center" vertical="center"/>
    </xf>
    <xf numFmtId="181" fontId="22" fillId="0" borderId="106" xfId="0" applyNumberFormat="1" applyFont="1" applyBorder="1" applyAlignment="1">
      <alignment horizontal="center" vertical="center"/>
    </xf>
    <xf numFmtId="0" fontId="22" fillId="4" borderId="107" xfId="0" applyFont="1" applyFill="1" applyBorder="1" applyAlignment="1">
      <alignment horizontal="center" vertical="center"/>
    </xf>
    <xf numFmtId="180" fontId="22" fillId="4" borderId="29" xfId="0" applyNumberFormat="1" applyFont="1" applyFill="1" applyBorder="1" applyAlignment="1">
      <alignment horizontal="center" vertical="center"/>
    </xf>
    <xf numFmtId="0" fontId="22" fillId="4" borderId="108" xfId="0" applyFont="1" applyFill="1" applyBorder="1" applyAlignment="1">
      <alignment horizontal="center" vertical="center"/>
    </xf>
    <xf numFmtId="0" fontId="22" fillId="8" borderId="109" xfId="0" applyFont="1" applyFill="1" applyBorder="1" applyAlignment="1">
      <alignment horizontal="center" vertical="center" wrapText="1"/>
    </xf>
    <xf numFmtId="0" fontId="22" fillId="8" borderId="110" xfId="0" applyFont="1" applyFill="1" applyBorder="1" applyAlignment="1">
      <alignment horizontal="center" vertical="center" wrapText="1"/>
    </xf>
    <xf numFmtId="0" fontId="22" fillId="27" borderId="61" xfId="0" applyFont="1" applyFill="1" applyBorder="1" applyAlignment="1">
      <alignment horizontal="center" vertical="center" wrapText="1"/>
    </xf>
    <xf numFmtId="0" fontId="22" fillId="27" borderId="110" xfId="0" applyFont="1" applyFill="1" applyBorder="1" applyAlignment="1">
      <alignment horizontal="center" vertical="center" wrapText="1"/>
    </xf>
    <xf numFmtId="0" fontId="22" fillId="0" borderId="0" xfId="0" applyFont="1" applyAlignment="1">
      <alignment horizontal="left" vertical="center"/>
    </xf>
    <xf numFmtId="177" fontId="22" fillId="0" borderId="117" xfId="40" applyNumberFormat="1" applyFont="1" applyFill="1" applyBorder="1" applyAlignment="1" applyProtection="1">
      <alignment vertical="center"/>
    </xf>
    <xf numFmtId="177" fontId="31" fillId="32" borderId="118" xfId="40" applyNumberFormat="1" applyFont="1" applyFill="1" applyBorder="1" applyAlignment="1" applyProtection="1">
      <alignment vertical="center"/>
    </xf>
    <xf numFmtId="177" fontId="31" fillId="32" borderId="55" xfId="40" applyNumberFormat="1" applyFont="1" applyFill="1" applyBorder="1" applyAlignment="1" applyProtection="1">
      <alignment vertical="center"/>
    </xf>
    <xf numFmtId="177" fontId="31" fillId="32" borderId="105" xfId="40" applyNumberFormat="1" applyFont="1" applyFill="1" applyBorder="1" applyAlignment="1" applyProtection="1">
      <alignment vertical="center"/>
    </xf>
    <xf numFmtId="177" fontId="31" fillId="32" borderId="19" xfId="40" applyNumberFormat="1" applyFont="1" applyFill="1" applyBorder="1" applyAlignment="1" applyProtection="1">
      <alignment vertical="center"/>
    </xf>
    <xf numFmtId="38" fontId="31" fillId="32" borderId="119" xfId="40" applyNumberFormat="1" applyFont="1" applyFill="1" applyBorder="1" applyAlignment="1" applyProtection="1">
      <alignment vertical="center"/>
    </xf>
    <xf numFmtId="38" fontId="31" fillId="32" borderId="98" xfId="40" applyNumberFormat="1" applyFont="1" applyFill="1" applyBorder="1" applyAlignment="1" applyProtection="1">
      <alignment vertical="center"/>
    </xf>
    <xf numFmtId="182" fontId="31" fillId="3" borderId="61" xfId="0" applyNumberFormat="1" applyFont="1" applyFill="1" applyBorder="1" applyAlignment="1">
      <alignment horizontal="center" vertical="center"/>
    </xf>
    <xf numFmtId="182" fontId="31" fillId="3" borderId="14" xfId="0" applyNumberFormat="1" applyFont="1" applyFill="1" applyBorder="1" applyAlignment="1">
      <alignment horizontal="center" vertical="center"/>
    </xf>
    <xf numFmtId="0" fontId="22" fillId="3" borderId="33" xfId="0" applyFont="1" applyFill="1" applyBorder="1" applyAlignment="1">
      <alignment horizontal="center" vertical="center"/>
    </xf>
    <xf numFmtId="0" fontId="25" fillId="4" borderId="18" xfId="0" applyFont="1" applyFill="1" applyBorder="1" applyAlignment="1">
      <alignment horizontal="center" vertical="center" wrapText="1"/>
    </xf>
    <xf numFmtId="177" fontId="31" fillId="32" borderId="119" xfId="40" applyNumberFormat="1" applyFont="1" applyFill="1" applyBorder="1" applyAlignment="1" applyProtection="1">
      <alignment vertical="center"/>
    </xf>
    <xf numFmtId="177" fontId="31" fillId="32" borderId="11" xfId="40" applyNumberFormat="1" applyFont="1" applyFill="1" applyBorder="1" applyAlignment="1" applyProtection="1">
      <alignment vertical="center"/>
    </xf>
    <xf numFmtId="0" fontId="24" fillId="21" borderId="120" xfId="0" applyFont="1" applyFill="1" applyBorder="1" applyAlignment="1">
      <alignment vertical="center" wrapText="1"/>
    </xf>
    <xf numFmtId="0" fontId="38" fillId="21" borderId="121" xfId="0" applyFont="1" applyFill="1" applyBorder="1" applyAlignment="1">
      <alignment vertical="center" wrapText="1"/>
    </xf>
    <xf numFmtId="0" fontId="38" fillId="21" borderId="122" xfId="0" applyFont="1" applyFill="1" applyBorder="1" applyAlignment="1">
      <alignment vertical="center" wrapText="1"/>
    </xf>
    <xf numFmtId="0" fontId="38" fillId="34" borderId="123" xfId="0" applyFont="1" applyFill="1" applyBorder="1" applyAlignment="1">
      <alignment vertical="center" wrapText="1"/>
    </xf>
    <xf numFmtId="176" fontId="24" fillId="34" borderId="124" xfId="40" applyFont="1" applyFill="1" applyBorder="1" applyAlignment="1" applyProtection="1">
      <alignment vertical="center"/>
    </xf>
    <xf numFmtId="177" fontId="32" fillId="21" borderId="125" xfId="40" applyNumberFormat="1" applyFont="1" applyFill="1" applyBorder="1" applyAlignment="1" applyProtection="1">
      <alignment vertical="center"/>
    </xf>
    <xf numFmtId="177" fontId="32" fillId="21" borderId="126" xfId="40" applyNumberFormat="1" applyFont="1" applyFill="1" applyBorder="1" applyAlignment="1" applyProtection="1">
      <alignment vertical="center"/>
    </xf>
    <xf numFmtId="177" fontId="32" fillId="21" borderId="127" xfId="40" applyNumberFormat="1" applyFont="1" applyFill="1" applyBorder="1" applyAlignment="1" applyProtection="1">
      <alignment vertical="center"/>
    </xf>
    <xf numFmtId="177" fontId="32" fillId="21" borderId="128" xfId="40" applyNumberFormat="1" applyFont="1" applyFill="1" applyBorder="1" applyAlignment="1" applyProtection="1">
      <alignment vertical="center"/>
    </xf>
    <xf numFmtId="0" fontId="24" fillId="21" borderId="44" xfId="0" applyFont="1" applyFill="1" applyBorder="1" applyAlignment="1">
      <alignment vertical="center"/>
    </xf>
    <xf numFmtId="177" fontId="31" fillId="32" borderId="84" xfId="40" applyNumberFormat="1" applyFont="1" applyFill="1" applyBorder="1" applyAlignment="1" applyProtection="1">
      <alignment vertical="center"/>
    </xf>
    <xf numFmtId="177" fontId="22" fillId="0" borderId="0" xfId="40" applyNumberFormat="1" applyFont="1" applyFill="1" applyBorder="1" applyAlignment="1" applyProtection="1">
      <alignment vertical="center"/>
    </xf>
    <xf numFmtId="177" fontId="31" fillId="0" borderId="119" xfId="40" applyNumberFormat="1" applyFont="1" applyFill="1" applyBorder="1" applyAlignment="1" applyProtection="1">
      <alignment vertical="center"/>
    </xf>
    <xf numFmtId="177" fontId="31" fillId="0" borderId="84" xfId="40" applyNumberFormat="1" applyFont="1" applyFill="1" applyBorder="1" applyAlignment="1" applyProtection="1">
      <alignment vertical="center"/>
    </xf>
    <xf numFmtId="38" fontId="26" fillId="0" borderId="74" xfId="40" applyNumberFormat="1" applyFont="1" applyFill="1" applyBorder="1" applyAlignment="1" applyProtection="1">
      <alignment vertical="center"/>
    </xf>
    <xf numFmtId="38" fontId="26" fillId="0" borderId="98" xfId="40" applyNumberFormat="1" applyFont="1" applyFill="1" applyBorder="1" applyAlignment="1" applyProtection="1">
      <alignment vertical="center"/>
    </xf>
    <xf numFmtId="177" fontId="31" fillId="0" borderId="11" xfId="40" applyNumberFormat="1" applyFont="1" applyFill="1" applyBorder="1" applyAlignment="1" applyProtection="1">
      <alignment vertical="center"/>
    </xf>
    <xf numFmtId="180" fontId="24" fillId="21" borderId="121" xfId="0" applyNumberFormat="1" applyFont="1" applyFill="1" applyBorder="1" applyAlignment="1">
      <alignment horizontal="center" vertical="center"/>
    </xf>
    <xf numFmtId="180" fontId="24" fillId="21" borderId="122" xfId="0" applyNumberFormat="1" applyFont="1" applyFill="1" applyBorder="1" applyAlignment="1">
      <alignment horizontal="center" vertical="center"/>
    </xf>
    <xf numFmtId="177" fontId="32" fillId="33" borderId="127" xfId="40" applyNumberFormat="1" applyFont="1" applyFill="1" applyBorder="1" applyAlignment="1" applyProtection="1">
      <alignment vertical="center"/>
    </xf>
    <xf numFmtId="177" fontId="32" fillId="21" borderId="129" xfId="40" applyNumberFormat="1" applyFont="1" applyFill="1" applyBorder="1" applyAlignment="1" applyProtection="1">
      <alignment vertical="center"/>
    </xf>
    <xf numFmtId="176" fontId="24" fillId="21" borderId="125" xfId="40" applyFont="1" applyFill="1" applyBorder="1" applyAlignment="1" applyProtection="1">
      <alignment vertical="center"/>
    </xf>
    <xf numFmtId="176" fontId="24" fillId="21" borderId="124" xfId="40" applyFont="1" applyFill="1" applyBorder="1" applyAlignment="1" applyProtection="1">
      <alignment vertical="center"/>
    </xf>
    <xf numFmtId="177" fontId="32" fillId="21" borderId="121" xfId="40" applyNumberFormat="1" applyFont="1" applyFill="1" applyBorder="1" applyAlignment="1" applyProtection="1">
      <alignment vertical="center"/>
    </xf>
    <xf numFmtId="176" fontId="24" fillId="21" borderId="122" xfId="40" applyFont="1" applyFill="1" applyBorder="1" applyAlignment="1" applyProtection="1">
      <alignment vertical="center"/>
    </xf>
    <xf numFmtId="180" fontId="22" fillId="4" borderId="15" xfId="0" applyNumberFormat="1" applyFont="1" applyFill="1" applyBorder="1" applyAlignment="1">
      <alignment horizontal="center" vertical="center" wrapText="1"/>
    </xf>
    <xf numFmtId="0" fontId="22" fillId="4" borderId="81" xfId="0" applyFont="1" applyFill="1" applyBorder="1" applyAlignment="1">
      <alignment horizontal="center" vertical="center"/>
    </xf>
    <xf numFmtId="0" fontId="22" fillId="4" borderId="83" xfId="0" applyFont="1" applyFill="1" applyBorder="1" applyAlignment="1">
      <alignment horizontal="center" vertical="center"/>
    </xf>
    <xf numFmtId="0" fontId="22" fillId="0" borderId="0" xfId="0" applyFont="1" applyAlignment="1">
      <alignment wrapText="1"/>
    </xf>
    <xf numFmtId="0" fontId="22" fillId="0" borderId="135" xfId="0" applyFont="1" applyBorder="1" applyAlignment="1">
      <alignment vertical="center"/>
    </xf>
    <xf numFmtId="0" fontId="22" fillId="0" borderId="134" xfId="0" applyFont="1" applyBorder="1" applyAlignment="1">
      <alignment vertical="center"/>
    </xf>
    <xf numFmtId="0" fontId="22" fillId="7" borderId="135" xfId="0" applyFont="1" applyFill="1" applyBorder="1" applyAlignment="1">
      <alignment horizontal="center" vertical="center"/>
    </xf>
    <xf numFmtId="0" fontId="22" fillId="0" borderId="137" xfId="0" applyFont="1" applyBorder="1" applyAlignment="1">
      <alignment vertical="center"/>
    </xf>
    <xf numFmtId="0" fontId="22" fillId="0" borderId="138" xfId="0" applyFont="1" applyBorder="1" applyAlignment="1">
      <alignment vertical="center"/>
    </xf>
    <xf numFmtId="0" fontId="24" fillId="21" borderId="137" xfId="0" applyFont="1" applyFill="1" applyBorder="1" applyAlignment="1">
      <alignment vertical="center"/>
    </xf>
    <xf numFmtId="0" fontId="22" fillId="7" borderId="137" xfId="0" applyFont="1" applyFill="1" applyBorder="1" applyAlignment="1">
      <alignment horizontal="center" vertical="center"/>
    </xf>
    <xf numFmtId="0" fontId="24" fillId="21" borderId="140" xfId="0" applyFont="1" applyFill="1" applyBorder="1" applyAlignment="1">
      <alignment vertical="center" wrapText="1"/>
    </xf>
    <xf numFmtId="180" fontId="24" fillId="21" borderId="140" xfId="0" applyNumberFormat="1" applyFont="1" applyFill="1" applyBorder="1" applyAlignment="1">
      <alignment horizontal="center" vertical="center"/>
    </xf>
    <xf numFmtId="176" fontId="24" fillId="21" borderId="132" xfId="40" applyFont="1" applyFill="1" applyBorder="1" applyAlignment="1" applyProtection="1">
      <alignment vertical="center"/>
    </xf>
    <xf numFmtId="176" fontId="24" fillId="21" borderId="141" xfId="40" applyFont="1" applyFill="1" applyBorder="1" applyAlignment="1" applyProtection="1">
      <alignment vertical="center"/>
    </xf>
    <xf numFmtId="176" fontId="24" fillId="21" borderId="142" xfId="40" applyFont="1" applyFill="1" applyBorder="1" applyAlignment="1" applyProtection="1">
      <alignment vertical="center"/>
    </xf>
    <xf numFmtId="177" fontId="32" fillId="21" borderId="141" xfId="40" applyNumberFormat="1" applyFont="1" applyFill="1" applyBorder="1" applyAlignment="1" applyProtection="1">
      <alignment vertical="center"/>
    </xf>
    <xf numFmtId="177" fontId="32" fillId="21" borderId="143" xfId="40" applyNumberFormat="1" applyFont="1" applyFill="1" applyBorder="1" applyAlignment="1" applyProtection="1">
      <alignment vertical="center"/>
    </xf>
    <xf numFmtId="177" fontId="32" fillId="21" borderId="144" xfId="40" applyNumberFormat="1" applyFont="1" applyFill="1" applyBorder="1" applyAlignment="1" applyProtection="1">
      <alignment vertical="center"/>
    </xf>
    <xf numFmtId="177" fontId="32" fillId="21" borderId="131" xfId="40" applyNumberFormat="1" applyFont="1" applyFill="1" applyBorder="1" applyAlignment="1" applyProtection="1">
      <alignment vertical="center"/>
    </xf>
    <xf numFmtId="0" fontId="24" fillId="21" borderId="145" xfId="0" applyFont="1" applyFill="1" applyBorder="1" applyAlignment="1">
      <alignment vertical="center"/>
    </xf>
    <xf numFmtId="0" fontId="47" fillId="0" borderId="26" xfId="48" applyFont="1" applyBorder="1" applyAlignment="1">
      <alignment horizontal="center" vertical="center"/>
    </xf>
    <xf numFmtId="0" fontId="26" fillId="8" borderId="109" xfId="0" applyFont="1" applyFill="1" applyBorder="1" applyAlignment="1">
      <alignment horizontal="center" vertical="center" wrapText="1"/>
    </xf>
    <xf numFmtId="0" fontId="26" fillId="8" borderId="110" xfId="0" applyFont="1" applyFill="1" applyBorder="1" applyAlignment="1">
      <alignment horizontal="center" vertical="center" wrapText="1"/>
    </xf>
    <xf numFmtId="182" fontId="26" fillId="3" borderId="57" xfId="0" applyNumberFormat="1" applyFont="1" applyFill="1" applyBorder="1" applyAlignment="1">
      <alignment horizontal="center" vertical="center"/>
    </xf>
    <xf numFmtId="0" fontId="57" fillId="0" borderId="84" xfId="0" applyFont="1" applyBorder="1" applyAlignment="1">
      <alignment vertical="center"/>
    </xf>
    <xf numFmtId="0" fontId="57" fillId="0" borderId="84" xfId="0" applyFont="1" applyBorder="1" applyAlignment="1">
      <alignment vertical="center" wrapText="1"/>
    </xf>
    <xf numFmtId="0" fontId="57" fillId="0" borderId="16" xfId="0" applyFont="1" applyBorder="1" applyAlignment="1">
      <alignment vertical="center"/>
    </xf>
    <xf numFmtId="0" fontId="47" fillId="0" borderId="102" xfId="48" applyFont="1" applyBorder="1" applyAlignment="1">
      <alignment vertical="center"/>
    </xf>
    <xf numFmtId="0" fontId="58" fillId="0" borderId="27" xfId="48" applyFont="1" applyBorder="1" applyAlignment="1">
      <alignment vertical="center"/>
    </xf>
    <xf numFmtId="0" fontId="57" fillId="0" borderId="31" xfId="0" applyFont="1" applyBorder="1" applyAlignment="1">
      <alignment horizontal="center" vertical="center"/>
    </xf>
    <xf numFmtId="38" fontId="47" fillId="0" borderId="26" xfId="49" applyFont="1" applyFill="1" applyBorder="1" applyAlignment="1">
      <alignment vertical="center"/>
    </xf>
    <xf numFmtId="177" fontId="22" fillId="0" borderId="146" xfId="40" applyNumberFormat="1" applyFont="1" applyFill="1" applyBorder="1" applyAlignment="1" applyProtection="1">
      <alignment vertical="center"/>
    </xf>
    <xf numFmtId="177" fontId="22" fillId="0" borderId="147" xfId="40" applyNumberFormat="1" applyFont="1" applyFill="1" applyBorder="1" applyAlignment="1" applyProtection="1">
      <alignment vertical="center"/>
    </xf>
    <xf numFmtId="177" fontId="22" fillId="0" borderId="148" xfId="40" applyNumberFormat="1" applyFont="1" applyFill="1" applyBorder="1" applyAlignment="1" applyProtection="1">
      <alignment vertical="center"/>
    </xf>
    <xf numFmtId="177" fontId="22" fillId="0" borderId="85" xfId="40" applyNumberFormat="1" applyFont="1" applyFill="1" applyBorder="1" applyAlignment="1" applyProtection="1">
      <alignment vertical="center"/>
    </xf>
    <xf numFmtId="177" fontId="22" fillId="0" borderId="26" xfId="40" applyNumberFormat="1" applyFont="1" applyFill="1" applyBorder="1" applyAlignment="1" applyProtection="1">
      <alignment vertical="center"/>
    </xf>
    <xf numFmtId="177" fontId="22" fillId="0" borderId="149" xfId="40" applyNumberFormat="1" applyFont="1" applyFill="1" applyBorder="1" applyAlignment="1" applyProtection="1">
      <alignment vertical="center"/>
    </xf>
    <xf numFmtId="177" fontId="22" fillId="0" borderId="150" xfId="40" applyNumberFormat="1" applyFont="1" applyFill="1" applyBorder="1" applyAlignment="1" applyProtection="1">
      <alignment vertical="center"/>
    </xf>
    <xf numFmtId="177" fontId="31" fillId="0" borderId="41" xfId="40" applyNumberFormat="1" applyFont="1" applyFill="1" applyBorder="1" applyAlignment="1" applyProtection="1">
      <alignment vertical="center"/>
    </xf>
    <xf numFmtId="177" fontId="22" fillId="0" borderId="41" xfId="40" applyNumberFormat="1" applyFont="1" applyFill="1" applyBorder="1" applyAlignment="1" applyProtection="1">
      <alignment vertical="center"/>
    </xf>
    <xf numFmtId="177" fontId="22" fillId="0" borderId="151" xfId="40" applyNumberFormat="1" applyFont="1" applyFill="1" applyBorder="1" applyAlignment="1" applyProtection="1">
      <alignment vertical="center"/>
    </xf>
    <xf numFmtId="0" fontId="22" fillId="36" borderId="29" xfId="0" applyFont="1" applyFill="1" applyBorder="1" applyAlignment="1">
      <alignment horizontal="left" vertical="top"/>
    </xf>
    <xf numFmtId="0" fontId="22" fillId="36" borderId="26" xfId="0" applyFont="1" applyFill="1" applyBorder="1" applyAlignment="1">
      <alignment horizontal="left" vertical="top"/>
    </xf>
    <xf numFmtId="0" fontId="22" fillId="36" borderId="27" xfId="0" applyFont="1" applyFill="1" applyBorder="1" applyAlignment="1">
      <alignment horizontal="left" vertical="top"/>
    </xf>
    <xf numFmtId="0" fontId="22" fillId="36" borderId="26" xfId="0" applyFont="1" applyFill="1" applyBorder="1" applyAlignment="1">
      <alignment horizontal="left" vertical="top" wrapText="1"/>
    </xf>
    <xf numFmtId="0" fontId="22" fillId="35" borderId="50" xfId="0" applyFont="1" applyFill="1" applyBorder="1" applyAlignment="1">
      <alignment horizontal="left" vertical="top"/>
    </xf>
    <xf numFmtId="0" fontId="22" fillId="7" borderId="133" xfId="0" applyFont="1" applyFill="1" applyBorder="1" applyAlignment="1">
      <alignment horizontal="center" vertical="center"/>
    </xf>
    <xf numFmtId="0" fontId="22" fillId="7" borderId="134" xfId="0" applyFont="1" applyFill="1" applyBorder="1" applyAlignment="1">
      <alignment horizontal="center" vertical="center"/>
    </xf>
    <xf numFmtId="0" fontId="22" fillId="7" borderId="135" xfId="0" applyFont="1" applyFill="1" applyBorder="1" applyAlignment="1">
      <alignment horizontal="center" vertical="center"/>
    </xf>
    <xf numFmtId="0" fontId="22" fillId="25" borderId="121" xfId="0" applyFont="1" applyFill="1" applyBorder="1" applyAlignment="1">
      <alignment horizontal="center"/>
    </xf>
    <xf numFmtId="0" fontId="22" fillId="25" borderId="130" xfId="0" applyFont="1" applyFill="1" applyBorder="1" applyAlignment="1">
      <alignment horizontal="center"/>
    </xf>
    <xf numFmtId="0" fontId="25" fillId="4" borderId="32" xfId="0" applyFont="1" applyFill="1" applyBorder="1" applyAlignment="1">
      <alignment horizontal="center" vertical="center" wrapText="1"/>
    </xf>
    <xf numFmtId="0" fontId="29" fillId="0" borderId="30" xfId="0" applyFont="1" applyBorder="1" applyAlignment="1">
      <alignment horizontal="center" vertical="center" wrapText="1"/>
    </xf>
    <xf numFmtId="0" fontId="29" fillId="0" borderId="18" xfId="0" applyFont="1" applyBorder="1" applyAlignment="1">
      <alignment horizontal="center" vertical="center" wrapText="1"/>
    </xf>
    <xf numFmtId="0" fontId="25" fillId="4" borderId="76" xfId="0" applyFont="1" applyFill="1" applyBorder="1" applyAlignment="1">
      <alignment horizontal="center" vertical="center" wrapText="1"/>
    </xf>
    <xf numFmtId="0" fontId="0" fillId="0" borderId="77" xfId="0" applyBorder="1" applyAlignment="1">
      <alignment horizontal="center" vertical="center" wrapText="1"/>
    </xf>
    <xf numFmtId="0" fontId="0" fillId="0" borderId="75" xfId="0" applyBorder="1" applyAlignment="1">
      <alignment horizontal="center" vertical="center" wrapText="1"/>
    </xf>
    <xf numFmtId="0" fontId="24" fillId="4" borderId="71" xfId="0" applyFont="1" applyFill="1" applyBorder="1" applyAlignment="1">
      <alignment horizontal="left" vertical="center"/>
    </xf>
    <xf numFmtId="0" fontId="24" fillId="4" borderId="72" xfId="0" applyFont="1" applyFill="1" applyBorder="1" applyAlignment="1">
      <alignment horizontal="left" vertical="center"/>
    </xf>
    <xf numFmtId="0" fontId="24" fillId="4" borderId="69" xfId="0" applyFont="1" applyFill="1" applyBorder="1" applyAlignment="1">
      <alignment horizontal="left" vertical="center"/>
    </xf>
    <xf numFmtId="0" fontId="24" fillId="4" borderId="70" xfId="0" applyFont="1" applyFill="1" applyBorder="1" applyAlignment="1">
      <alignment horizontal="left" vertical="center"/>
    </xf>
    <xf numFmtId="179" fontId="22" fillId="26" borderId="35" xfId="0" applyNumberFormat="1" applyFont="1" applyFill="1" applyBorder="1" applyAlignment="1">
      <alignment horizontal="center" vertical="center"/>
    </xf>
    <xf numFmtId="179" fontId="22" fillId="26" borderId="52" xfId="0" applyNumberFormat="1" applyFont="1" applyFill="1" applyBorder="1" applyAlignment="1">
      <alignment horizontal="center" vertical="center"/>
    </xf>
    <xf numFmtId="0" fontId="56" fillId="37" borderId="45" xfId="0" applyFont="1" applyFill="1" applyBorder="1" applyAlignment="1">
      <alignment horizontal="left" vertical="center"/>
    </xf>
    <xf numFmtId="0" fontId="56" fillId="37" borderId="111" xfId="0" applyFont="1" applyFill="1" applyBorder="1" applyAlignment="1">
      <alignment horizontal="left" vertical="center"/>
    </xf>
    <xf numFmtId="0" fontId="56" fillId="37" borderId="112" xfId="0" applyFont="1" applyFill="1" applyBorder="1" applyAlignment="1">
      <alignment horizontal="left" vertical="center"/>
    </xf>
    <xf numFmtId="0" fontId="56" fillId="37" borderId="113" xfId="0" applyFont="1" applyFill="1" applyBorder="1" applyAlignment="1">
      <alignment horizontal="left" vertical="center"/>
    </xf>
    <xf numFmtId="0" fontId="56" fillId="37" borderId="0" xfId="0" applyFont="1" applyFill="1" applyAlignment="1">
      <alignment horizontal="left" vertical="center"/>
    </xf>
    <xf numFmtId="0" fontId="56" fillId="37" borderId="43" xfId="0" applyFont="1" applyFill="1" applyBorder="1" applyAlignment="1">
      <alignment horizontal="left" vertical="center"/>
    </xf>
    <xf numFmtId="0" fontId="56" fillId="37" borderId="114" xfId="0" applyFont="1" applyFill="1" applyBorder="1" applyAlignment="1">
      <alignment horizontal="left" vertical="center"/>
    </xf>
    <xf numFmtId="0" fontId="56" fillId="37" borderId="115" xfId="0" applyFont="1" applyFill="1" applyBorder="1" applyAlignment="1">
      <alignment horizontal="left" vertical="center"/>
    </xf>
    <xf numFmtId="0" fontId="56" fillId="37" borderId="116" xfId="0" applyFont="1" applyFill="1" applyBorder="1" applyAlignment="1">
      <alignment horizontal="left" vertical="center"/>
    </xf>
    <xf numFmtId="0" fontId="22" fillId="35" borderId="50" xfId="0" applyFont="1" applyFill="1" applyBorder="1" applyAlignment="1">
      <alignment horizontal="left" vertical="top" wrapText="1"/>
    </xf>
    <xf numFmtId="0" fontId="22" fillId="35" borderId="136" xfId="0" applyFont="1" applyFill="1" applyBorder="1" applyAlignment="1">
      <alignment horizontal="left" vertical="top" wrapText="1"/>
    </xf>
    <xf numFmtId="0" fontId="22" fillId="35" borderId="46" xfId="0" applyFont="1" applyFill="1" applyBorder="1" applyAlignment="1">
      <alignment horizontal="left" vertical="top" wrapText="1"/>
    </xf>
    <xf numFmtId="0" fontId="22" fillId="35" borderId="103" xfId="0" applyFont="1" applyFill="1" applyBorder="1" applyAlignment="1">
      <alignment horizontal="left" vertical="top" wrapText="1"/>
    </xf>
    <xf numFmtId="0" fontId="22" fillId="36" borderId="49" xfId="0" applyFont="1" applyFill="1" applyBorder="1" applyAlignment="1">
      <alignment horizontal="left" vertical="top"/>
    </xf>
    <xf numFmtId="0" fontId="22" fillId="35" borderId="40" xfId="0" applyFont="1" applyFill="1" applyBorder="1" applyAlignment="1">
      <alignment horizontal="left" vertical="top" wrapText="1"/>
    </xf>
    <xf numFmtId="0" fontId="22" fillId="35" borderId="103" xfId="0" applyFont="1" applyFill="1" applyBorder="1" applyAlignment="1">
      <alignment horizontal="left" vertical="top"/>
    </xf>
    <xf numFmtId="0" fontId="22" fillId="0" borderId="27" xfId="0" applyFont="1" applyBorder="1" applyAlignment="1">
      <alignment horizontal="left" vertical="center"/>
    </xf>
    <xf numFmtId="0" fontId="22" fillId="0" borderId="28" xfId="0" applyFont="1" applyBorder="1" applyAlignment="1">
      <alignment horizontal="left" vertical="center"/>
    </xf>
    <xf numFmtId="0" fontId="22" fillId="0" borderId="78" xfId="0" applyFont="1" applyBorder="1" applyAlignment="1">
      <alignment horizontal="left" vertical="center"/>
    </xf>
    <xf numFmtId="0" fontId="22" fillId="0" borderId="94" xfId="0" applyFont="1" applyBorder="1" applyAlignment="1">
      <alignment horizontal="left" vertical="center"/>
    </xf>
    <xf numFmtId="180" fontId="27" fillId="0" borderId="0" xfId="0" applyNumberFormat="1" applyFont="1" applyAlignment="1">
      <alignment horizontal="left" vertical="center"/>
    </xf>
    <xf numFmtId="0" fontId="28" fillId="0" borderId="0" xfId="0" applyFont="1" applyAlignment="1">
      <alignment horizontal="left" vertical="center"/>
    </xf>
    <xf numFmtId="0" fontId="22" fillId="28" borderId="26" xfId="0" applyFont="1" applyFill="1" applyBorder="1" applyAlignment="1">
      <alignment horizontal="center" vertical="center"/>
    </xf>
    <xf numFmtId="0" fontId="0" fillId="0" borderId="26" xfId="0" applyBorder="1" applyAlignment="1">
      <alignment horizontal="center" vertical="center"/>
    </xf>
    <xf numFmtId="0" fontId="22" fillId="28" borderId="25" xfId="0" applyFont="1" applyFill="1" applyBorder="1" applyAlignment="1">
      <alignment horizontal="center" vertical="center"/>
    </xf>
    <xf numFmtId="0" fontId="0" fillId="0" borderId="25" xfId="0" applyBorder="1" applyAlignment="1">
      <alignment horizontal="center" vertical="center"/>
    </xf>
    <xf numFmtId="14" fontId="28" fillId="0" borderId="27" xfId="0" applyNumberFormat="1" applyFont="1" applyBorder="1" applyAlignment="1">
      <alignment horizontal="center" vertical="center"/>
    </xf>
    <xf numFmtId="14" fontId="28" fillId="0" borderId="28" xfId="0" applyNumberFormat="1" applyFont="1" applyBorder="1" applyAlignment="1">
      <alignment horizontal="center" vertical="center"/>
    </xf>
    <xf numFmtId="0" fontId="22" fillId="35" borderId="139" xfId="0" applyFont="1" applyFill="1" applyBorder="1" applyAlignment="1">
      <alignment horizontal="left" vertical="top"/>
    </xf>
    <xf numFmtId="0" fontId="22" fillId="36" borderId="80" xfId="0" applyFont="1" applyFill="1" applyBorder="1" applyAlignment="1">
      <alignment horizontal="left" vertical="top"/>
    </xf>
    <xf numFmtId="0" fontId="27" fillId="0" borderId="0" xfId="0" applyFont="1" applyAlignment="1">
      <alignment vertical="center"/>
    </xf>
    <xf numFmtId="0" fontId="28" fillId="0" borderId="0" xfId="0" applyFont="1" applyAlignment="1">
      <alignment vertical="center"/>
    </xf>
    <xf numFmtId="0" fontId="28" fillId="0" borderId="26" xfId="0" applyFont="1" applyBorder="1" applyAlignment="1">
      <alignment vertical="center"/>
    </xf>
    <xf numFmtId="0" fontId="0" fillId="0" borderId="26" xfId="0" applyBorder="1" applyAlignment="1">
      <alignment vertical="center"/>
    </xf>
    <xf numFmtId="0" fontId="28" fillId="0" borderId="25" xfId="0" applyFont="1" applyBorder="1" applyAlignment="1">
      <alignment vertical="center"/>
    </xf>
    <xf numFmtId="0" fontId="0" fillId="0" borderId="25" xfId="0" applyBorder="1" applyAlignment="1">
      <alignment vertical="center"/>
    </xf>
    <xf numFmtId="0" fontId="22" fillId="25" borderId="123" xfId="0" applyFont="1" applyFill="1" applyBorder="1" applyAlignment="1">
      <alignment horizontal="center"/>
    </xf>
    <xf numFmtId="0" fontId="22" fillId="36" borderId="41" xfId="0" applyFont="1" applyFill="1" applyBorder="1" applyAlignment="1">
      <alignment horizontal="left" vertical="top"/>
    </xf>
    <xf numFmtId="0" fontId="33" fillId="29" borderId="40" xfId="43" applyFont="1" applyFill="1" applyBorder="1" applyAlignment="1" applyProtection="1">
      <alignment horizontal="center" vertical="center"/>
      <protection locked="0"/>
    </xf>
    <xf numFmtId="0" fontId="33" fillId="29" borderId="41" xfId="0" applyFont="1" applyFill="1" applyBorder="1" applyAlignment="1">
      <alignment vertical="center"/>
    </xf>
    <xf numFmtId="0" fontId="22" fillId="24" borderId="26" xfId="43" applyFont="1" applyFill="1" applyBorder="1" applyAlignment="1">
      <alignment horizontal="center" vertical="center"/>
    </xf>
    <xf numFmtId="0" fontId="22" fillId="24" borderId="26" xfId="44" applyFont="1" applyFill="1" applyBorder="1" applyAlignment="1">
      <alignment horizontal="center" vertical="center"/>
    </xf>
    <xf numFmtId="0" fontId="22" fillId="24" borderId="25" xfId="43" applyFont="1" applyFill="1" applyBorder="1" applyAlignment="1">
      <alignment horizontal="center" vertical="center"/>
    </xf>
    <xf numFmtId="0" fontId="22" fillId="24" borderId="29" xfId="43" applyFont="1" applyFill="1" applyBorder="1" applyAlignment="1">
      <alignment horizontal="center" vertical="center"/>
    </xf>
    <xf numFmtId="0" fontId="23" fillId="0" borderId="29" xfId="0" applyFont="1" applyBorder="1" applyAlignment="1">
      <alignment horizontal="center" vertical="center"/>
    </xf>
    <xf numFmtId="0" fontId="22" fillId="24" borderId="27" xfId="43" applyFont="1" applyFill="1" applyBorder="1" applyAlignment="1">
      <alignment horizontal="center" vertical="center"/>
    </xf>
    <xf numFmtId="0" fontId="22" fillId="24" borderId="28" xfId="43" applyFont="1" applyFill="1" applyBorder="1" applyAlignment="1">
      <alignment horizontal="center" vertical="center"/>
    </xf>
    <xf numFmtId="14" fontId="40" fillId="32" borderId="26" xfId="45" applyNumberFormat="1" applyFont="1" applyFill="1" applyBorder="1" applyAlignment="1">
      <alignment horizontal="center" vertical="center" wrapText="1"/>
    </xf>
    <xf numFmtId="0" fontId="40" fillId="32" borderId="26" xfId="45" applyFont="1" applyFill="1" applyBorder="1" applyAlignment="1">
      <alignment horizontal="center" vertical="center" wrapText="1"/>
    </xf>
    <xf numFmtId="0" fontId="40" fillId="32" borderId="26" xfId="45" applyFont="1" applyFill="1" applyBorder="1" applyAlignment="1">
      <alignment horizontal="left" vertical="center" wrapText="1"/>
    </xf>
    <xf numFmtId="0" fontId="33" fillId="29" borderId="37" xfId="43" applyFont="1" applyFill="1" applyBorder="1" applyAlignment="1" applyProtection="1">
      <alignment horizontal="center" vertical="center"/>
      <protection locked="0"/>
    </xf>
    <xf numFmtId="0" fontId="33" fillId="29" borderId="38" xfId="0" applyFont="1" applyFill="1" applyBorder="1" applyAlignment="1">
      <alignment vertical="center"/>
    </xf>
    <xf numFmtId="0" fontId="22" fillId="24" borderId="25" xfId="44" applyFont="1" applyFill="1" applyBorder="1" applyAlignment="1">
      <alignment horizontal="center" vertical="center" wrapText="1"/>
    </xf>
    <xf numFmtId="0" fontId="22" fillId="24" borderId="29" xfId="44" applyFont="1" applyFill="1" applyBorder="1" applyAlignment="1">
      <alignment horizontal="center" vertical="center" wrapText="1"/>
    </xf>
    <xf numFmtId="14" fontId="50" fillId="32" borderId="26" xfId="45" applyNumberFormat="1" applyFont="1" applyFill="1" applyBorder="1" applyAlignment="1">
      <alignment horizontal="center" vertical="center" wrapText="1"/>
    </xf>
    <xf numFmtId="0" fontId="50" fillId="32" borderId="26" xfId="45" applyFont="1" applyFill="1" applyBorder="1" applyAlignment="1">
      <alignment horizontal="center" vertical="center" wrapText="1"/>
    </xf>
    <xf numFmtId="0" fontId="50" fillId="32" borderId="26" xfId="45" applyFont="1" applyFill="1" applyBorder="1" applyAlignment="1">
      <alignment horizontal="left" vertical="center" wrapText="1"/>
    </xf>
    <xf numFmtId="0" fontId="47" fillId="28" borderId="96" xfId="48" applyFont="1" applyFill="1" applyBorder="1" applyAlignment="1">
      <alignment horizontal="center" vertical="center"/>
    </xf>
    <xf numFmtId="0" fontId="47" fillId="28" borderId="100" xfId="48" applyFont="1" applyFill="1" applyBorder="1" applyAlignment="1">
      <alignment horizontal="center" vertical="center"/>
    </xf>
    <xf numFmtId="0" fontId="47" fillId="28" borderId="81" xfId="48" applyFont="1" applyFill="1" applyBorder="1" applyAlignment="1">
      <alignment horizontal="center" vertical="center"/>
    </xf>
    <xf numFmtId="0" fontId="47" fillId="28" borderId="97" xfId="48" applyFont="1" applyFill="1" applyBorder="1" applyAlignment="1">
      <alignment horizontal="center" vertical="center"/>
    </xf>
    <xf numFmtId="0" fontId="47" fillId="28" borderId="83" xfId="48" applyFont="1" applyFill="1" applyBorder="1" applyAlignment="1">
      <alignment horizontal="center" vertical="center"/>
    </xf>
    <xf numFmtId="0" fontId="49" fillId="0" borderId="0" xfId="48" applyFont="1" applyAlignment="1">
      <alignment horizontal="left" vertical="center"/>
    </xf>
    <xf numFmtId="0" fontId="47" fillId="28" borderId="79" xfId="48" applyFont="1" applyFill="1" applyBorder="1" applyAlignment="1">
      <alignment horizontal="center" vertical="center"/>
    </xf>
    <xf numFmtId="0" fontId="47" fillId="28" borderId="85" xfId="48" applyFont="1" applyFill="1" applyBorder="1" applyAlignment="1">
      <alignment horizontal="center" vertical="center"/>
    </xf>
    <xf numFmtId="0" fontId="50" fillId="28" borderId="80" xfId="48" applyFont="1" applyFill="1" applyBorder="1" applyAlignment="1">
      <alignment horizontal="center" vertical="center" wrapText="1"/>
    </xf>
    <xf numFmtId="0" fontId="50" fillId="28" borderId="26" xfId="48" applyFont="1" applyFill="1" applyBorder="1" applyAlignment="1">
      <alignment horizontal="center" vertical="center"/>
    </xf>
    <xf numFmtId="0" fontId="47" fillId="28" borderId="80" xfId="48" applyFont="1" applyFill="1" applyBorder="1" applyAlignment="1">
      <alignment horizontal="center" vertical="center"/>
    </xf>
    <xf numFmtId="0" fontId="47" fillId="28" borderId="26" xfId="48" applyFont="1" applyFill="1" applyBorder="1" applyAlignment="1">
      <alignment horizontal="center" vertical="center"/>
    </xf>
    <xf numFmtId="0" fontId="47" fillId="28" borderId="80" xfId="48" applyFont="1" applyFill="1" applyBorder="1" applyAlignment="1">
      <alignment horizontal="center" vertical="center" wrapText="1"/>
    </xf>
    <xf numFmtId="0" fontId="47" fillId="28" borderId="26" xfId="48" applyFont="1" applyFill="1" applyBorder="1" applyAlignment="1">
      <alignment horizontal="center" vertical="center" wrapText="1"/>
    </xf>
  </cellXfs>
  <cellStyles count="52">
    <cellStyle name="0,0_x000d__x000a_NA_x000d__x000a_ 2" xfId="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5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6"/>
    <cellStyle name="桁区切り 2 2" xfId="51"/>
    <cellStyle name="桁区切り 3" xfId="49"/>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0" builtinId="7"/>
    <cellStyle name="入力" xfId="41" builtinId="20" customBuiltin="1"/>
    <cellStyle name="標準" xfId="0" builtinId="0"/>
    <cellStyle name="標準 2" xfId="43"/>
    <cellStyle name="標準 2 3" xfId="44"/>
    <cellStyle name="標準 3" xfId="45"/>
    <cellStyle name="標準 4" xfId="48"/>
    <cellStyle name="良い" xfId="42" builtinId="26" customBuiltin="1"/>
  </cellStyles>
  <dxfs count="0"/>
  <tableStyles count="0" defaultTableStyle="TableStyleMedium9" defaultPivotStyle="PivotStyleLight16"/>
  <colors>
    <mruColors>
      <color rgb="FFCCFFCC"/>
      <color rgb="FF0000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173182</xdr:colOff>
      <xdr:row>1</xdr:row>
      <xdr:rowOff>19026</xdr:rowOff>
    </xdr:from>
    <xdr:to>
      <xdr:col>8</xdr:col>
      <xdr:colOff>1061357</xdr:colOff>
      <xdr:row>9</xdr:row>
      <xdr:rowOff>17318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73182" y="209526"/>
          <a:ext cx="9290586" cy="152229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記載ルール</a:t>
          </a:r>
          <a:r>
            <a:rPr kumimoji="1" lang="en-US" altLang="ja-JP"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p>
        <a:p>
          <a:r>
            <a:rPr kumimoji="1" lang="ja-JP" altLang="en-US"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①記載済の各項目名は、変更しないでください。項目が足りない場合</a:t>
          </a:r>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は、必要に応じて行を追加してください。</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②契約年数が</a:t>
          </a:r>
          <a:r>
            <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6</a:t>
          </a:r>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年以上に及ぶ場合は、</a:t>
          </a:r>
          <a:r>
            <a:rPr kumimoji="1" lang="ja-JP"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第</a:t>
          </a:r>
          <a:r>
            <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7</a:t>
          </a:r>
          <a:r>
            <a:rPr kumimoji="1" lang="ja-JP"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年度目以降</a:t>
          </a:r>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の費用を「その他欄</a:t>
          </a:r>
          <a:r>
            <a:rPr kumimoji="1" lang="ja-JP"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、説明を「備考欄」に記載してください。</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③</a:t>
          </a:r>
          <a:r>
            <a:rPr kumimoji="1" lang="ja-JP" altLang="en-US"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無色のセル部分のみを入力してください。</a:t>
          </a:r>
          <a:endParaRPr kumimoji="1" lang="en-US" altLang="ja-JP"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173182</xdr:colOff>
      <xdr:row>1</xdr:row>
      <xdr:rowOff>19026</xdr:rowOff>
    </xdr:from>
    <xdr:to>
      <xdr:col>8</xdr:col>
      <xdr:colOff>1061357</xdr:colOff>
      <xdr:row>9</xdr:row>
      <xdr:rowOff>17318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73182" y="209526"/>
          <a:ext cx="9293988" cy="152229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記載ルール</a:t>
          </a:r>
          <a:r>
            <a:rPr kumimoji="1" lang="en-US" altLang="ja-JP"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p>
        <a:p>
          <a:r>
            <a:rPr kumimoji="1" lang="ja-JP" altLang="en-US"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①記載済の各項目名は、変更しないでください。項目が足りない場合は、必要に応じて行を追加してください。</a:t>
          </a:r>
          <a:endParaRPr kumimoji="1" lang="en-US" altLang="ja-JP"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②契約年数が</a:t>
          </a:r>
          <a:r>
            <a:rPr kumimoji="1" lang="en-US" altLang="ja-JP"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6</a:t>
          </a:r>
          <a:r>
            <a:rPr kumimoji="1" lang="ja-JP" altLang="en-US"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年以上に及ぶ場合は、</a:t>
          </a:r>
          <a:r>
            <a:rPr kumimoji="1" lang="ja-JP" altLang="ja-JP"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第</a:t>
          </a:r>
          <a:r>
            <a:rPr kumimoji="1" lang="en-US" altLang="ja-JP"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7</a:t>
          </a:r>
          <a:r>
            <a:rPr kumimoji="1" lang="ja-JP" altLang="ja-JP"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年度目以降</a:t>
          </a:r>
          <a:r>
            <a:rPr kumimoji="1" lang="ja-JP" altLang="en-US"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の費用を「その他欄</a:t>
          </a:r>
          <a:r>
            <a:rPr kumimoji="1" lang="ja-JP" altLang="ja-JP"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、説明を「備考欄」に記載してください。</a:t>
          </a:r>
          <a:endParaRPr kumimoji="1" lang="en-US" altLang="ja-JP"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③無色のセル部分のみを入力してください。</a:t>
          </a:r>
          <a:endParaRPr kumimoji="1" lang="en-US" altLang="ja-JP"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pageSetUpPr fitToPage="1"/>
  </sheetPr>
  <dimension ref="A12:T82"/>
  <sheetViews>
    <sheetView showGridLines="0" view="pageBreakPreview" zoomScale="70" zoomScaleNormal="55" zoomScaleSheetLayoutView="70" workbookViewId="0">
      <selection activeCell="F69" sqref="F69"/>
    </sheetView>
  </sheetViews>
  <sheetFormatPr defaultColWidth="9" defaultRowHeight="15.75" x14ac:dyDescent="0.25"/>
  <cols>
    <col min="1" max="1" width="1.375" style="3" customWidth="1"/>
    <col min="2" max="2" width="15.75" style="1" customWidth="1"/>
    <col min="3" max="3" width="13.5" style="1" customWidth="1"/>
    <col min="4" max="4" width="30.5" style="1" customWidth="1"/>
    <col min="5" max="5" width="8.75" style="14" customWidth="1"/>
    <col min="6" max="6" width="9.125" style="9" customWidth="1"/>
    <col min="7" max="18" width="20" style="1" customWidth="1"/>
    <col min="19" max="19" width="21.625" style="1" customWidth="1"/>
    <col min="20" max="20" width="32.375" style="1" customWidth="1"/>
    <col min="21" max="16384" width="9" style="3"/>
  </cols>
  <sheetData>
    <row r="12" spans="1:20" ht="26.25" customHeight="1" x14ac:dyDescent="0.25">
      <c r="B12" s="174" t="s">
        <v>77</v>
      </c>
      <c r="D12" s="23"/>
      <c r="E12" s="358"/>
      <c r="F12" s="359"/>
      <c r="G12" s="359"/>
      <c r="H12" s="359"/>
      <c r="I12" s="23"/>
      <c r="J12" s="26"/>
      <c r="T12" s="2"/>
    </row>
    <row r="13" spans="1:20" ht="6.75" customHeight="1" x14ac:dyDescent="0.25">
      <c r="B13" s="22"/>
      <c r="D13" s="23"/>
      <c r="E13" s="24"/>
      <c r="F13" s="25"/>
      <c r="G13" s="25"/>
      <c r="H13" s="25"/>
      <c r="I13" s="23"/>
      <c r="J13" s="26"/>
      <c r="T13" s="2"/>
    </row>
    <row r="14" spans="1:20" ht="26.45" customHeight="1" x14ac:dyDescent="0.25">
      <c r="B14" s="85" t="s">
        <v>34</v>
      </c>
      <c r="C14" s="354"/>
      <c r="D14" s="355"/>
      <c r="E14" s="360" t="s">
        <v>46</v>
      </c>
      <c r="F14" s="361"/>
      <c r="G14" s="364"/>
      <c r="H14" s="365"/>
      <c r="I14" s="23"/>
      <c r="J14" s="26"/>
      <c r="T14" s="2"/>
    </row>
    <row r="15" spans="1:20" ht="26.45" customHeight="1" x14ac:dyDescent="0.25">
      <c r="B15" s="161" t="s">
        <v>36</v>
      </c>
      <c r="C15" s="356"/>
      <c r="D15" s="357"/>
      <c r="E15" s="362" t="s">
        <v>45</v>
      </c>
      <c r="F15" s="363"/>
      <c r="G15" s="364"/>
      <c r="H15" s="365"/>
      <c r="I15" s="23"/>
      <c r="J15" s="26"/>
      <c r="T15" s="2"/>
    </row>
    <row r="16" spans="1:20" ht="26.45" customHeight="1" thickBot="1" x14ac:dyDescent="0.35">
      <c r="A16" s="23"/>
      <c r="B16" s="162"/>
      <c r="C16" s="163"/>
      <c r="D16" s="163"/>
      <c r="E16" s="164"/>
      <c r="F16" s="165"/>
      <c r="G16" s="163"/>
      <c r="H16" s="163"/>
      <c r="I16" s="23"/>
      <c r="J16" s="26"/>
      <c r="T16" s="2"/>
    </row>
    <row r="17" spans="2:20" ht="21.4" customHeight="1" thickBot="1" x14ac:dyDescent="0.3">
      <c r="B17" s="338"/>
      <c r="C17" s="339"/>
      <c r="D17" s="339"/>
      <c r="E17" s="339"/>
      <c r="F17" s="339"/>
      <c r="G17" s="339"/>
      <c r="H17" s="339"/>
      <c r="I17" s="339"/>
      <c r="J17" s="340"/>
      <c r="K17" s="324" t="s">
        <v>53</v>
      </c>
      <c r="L17" s="324"/>
      <c r="M17" s="324"/>
      <c r="N17" s="324"/>
      <c r="O17" s="324"/>
      <c r="P17" s="324"/>
      <c r="Q17" s="324"/>
      <c r="R17" s="324"/>
      <c r="S17" s="325"/>
      <c r="T17" s="321" t="s">
        <v>4</v>
      </c>
    </row>
    <row r="18" spans="2:20" ht="21.4" customHeight="1" x14ac:dyDescent="0.25">
      <c r="B18" s="341"/>
      <c r="C18" s="342"/>
      <c r="D18" s="342"/>
      <c r="E18" s="342"/>
      <c r="F18" s="342"/>
      <c r="G18" s="342"/>
      <c r="H18" s="342"/>
      <c r="I18" s="342"/>
      <c r="J18" s="343"/>
      <c r="K18" s="226">
        <v>1</v>
      </c>
      <c r="L18" s="21">
        <f>+K18+1</f>
        <v>2</v>
      </c>
      <c r="M18" s="21">
        <f>+L18+1</f>
        <v>3</v>
      </c>
      <c r="N18" s="21">
        <f>+M18+1</f>
        <v>4</v>
      </c>
      <c r="O18" s="21">
        <f>+N18+1</f>
        <v>5</v>
      </c>
      <c r="P18" s="29">
        <f>+O18+1</f>
        <v>6</v>
      </c>
      <c r="Q18" s="336" t="s">
        <v>35</v>
      </c>
      <c r="R18" s="326" t="s">
        <v>37</v>
      </c>
      <c r="S18" s="329" t="s">
        <v>15</v>
      </c>
      <c r="T18" s="322"/>
    </row>
    <row r="19" spans="2:20" ht="21.4" customHeight="1" thickBot="1" x14ac:dyDescent="0.3">
      <c r="B19" s="344"/>
      <c r="C19" s="345"/>
      <c r="D19" s="345"/>
      <c r="E19" s="345"/>
      <c r="F19" s="345"/>
      <c r="G19" s="345"/>
      <c r="H19" s="345"/>
      <c r="I19" s="345"/>
      <c r="J19" s="346"/>
      <c r="K19" s="227">
        <v>12</v>
      </c>
      <c r="L19" s="121">
        <v>12</v>
      </c>
      <c r="M19" s="121">
        <v>12</v>
      </c>
      <c r="N19" s="121">
        <v>12</v>
      </c>
      <c r="O19" s="121">
        <v>12</v>
      </c>
      <c r="P19" s="122">
        <v>12</v>
      </c>
      <c r="Q19" s="337"/>
      <c r="R19" s="327"/>
      <c r="S19" s="330"/>
      <c r="T19" s="322"/>
    </row>
    <row r="20" spans="2:20" ht="38.25" customHeight="1" x14ac:dyDescent="0.25">
      <c r="B20" s="353" t="s">
        <v>0</v>
      </c>
      <c r="C20" s="316" t="s">
        <v>47</v>
      </c>
      <c r="D20" s="228" t="s">
        <v>1</v>
      </c>
      <c r="E20" s="229" t="s">
        <v>2</v>
      </c>
      <c r="F20" s="230" t="s">
        <v>3</v>
      </c>
      <c r="G20" s="296" t="s">
        <v>175</v>
      </c>
      <c r="H20" s="297" t="s">
        <v>176</v>
      </c>
      <c r="I20" s="233" t="s">
        <v>177</v>
      </c>
      <c r="J20" s="234" t="s">
        <v>52</v>
      </c>
      <c r="K20" s="298">
        <v>46113</v>
      </c>
      <c r="L20" s="90">
        <f>EDATE(K20,12)</f>
        <v>46478</v>
      </c>
      <c r="M20" s="90">
        <f t="shared" ref="M20:P20" si="0">EDATE(L20,12)</f>
        <v>46844</v>
      </c>
      <c r="N20" s="90">
        <f t="shared" si="0"/>
        <v>47209</v>
      </c>
      <c r="O20" s="90">
        <f t="shared" si="0"/>
        <v>47574</v>
      </c>
      <c r="P20" s="90">
        <f t="shared" si="0"/>
        <v>47939</v>
      </c>
      <c r="Q20" s="31" t="s">
        <v>35</v>
      </c>
      <c r="R20" s="328"/>
      <c r="S20" s="331"/>
      <c r="T20" s="323"/>
    </row>
    <row r="21" spans="2:20" ht="16.149999999999999" customHeight="1" x14ac:dyDescent="0.25">
      <c r="B21" s="320"/>
      <c r="C21" s="317"/>
      <c r="D21" s="123" t="s">
        <v>24</v>
      </c>
      <c r="E21" s="112"/>
      <c r="F21" s="89" t="s">
        <v>23</v>
      </c>
      <c r="G21" s="99"/>
      <c r="H21" s="168"/>
      <c r="I21" s="153">
        <f>+G21*E21</f>
        <v>0</v>
      </c>
      <c r="J21" s="154">
        <f>+H21*E21</f>
        <v>0</v>
      </c>
      <c r="K21" s="130">
        <f t="shared" ref="K21:P23" si="1">+$J21*K$19</f>
        <v>0</v>
      </c>
      <c r="L21" s="114">
        <f t="shared" si="1"/>
        <v>0</v>
      </c>
      <c r="M21" s="114">
        <f t="shared" si="1"/>
        <v>0</v>
      </c>
      <c r="N21" s="114">
        <f t="shared" si="1"/>
        <v>0</v>
      </c>
      <c r="O21" s="115">
        <f t="shared" si="1"/>
        <v>0</v>
      </c>
      <c r="P21" s="115">
        <f t="shared" si="1"/>
        <v>0</v>
      </c>
      <c r="Q21" s="27"/>
      <c r="R21" s="118">
        <f>SUM(K21:Q21)</f>
        <v>0</v>
      </c>
      <c r="S21" s="103"/>
      <c r="T21" s="278" t="s">
        <v>186</v>
      </c>
    </row>
    <row r="22" spans="2:20" ht="16.149999999999999" customHeight="1" x14ac:dyDescent="0.25">
      <c r="B22" s="320"/>
      <c r="C22" s="317"/>
      <c r="D22" s="124" t="s">
        <v>25</v>
      </c>
      <c r="E22" s="111"/>
      <c r="F22" s="11" t="s">
        <v>23</v>
      </c>
      <c r="G22" s="99"/>
      <c r="H22" s="168"/>
      <c r="I22" s="153">
        <f>+G22*E22</f>
        <v>0</v>
      </c>
      <c r="J22" s="154">
        <f>+H22*E22</f>
        <v>0</v>
      </c>
      <c r="K22" s="130">
        <f t="shared" si="1"/>
        <v>0</v>
      </c>
      <c r="L22" s="114">
        <f t="shared" si="1"/>
        <v>0</v>
      </c>
      <c r="M22" s="114">
        <f t="shared" si="1"/>
        <v>0</v>
      </c>
      <c r="N22" s="114">
        <f t="shared" si="1"/>
        <v>0</v>
      </c>
      <c r="O22" s="115">
        <f t="shared" si="1"/>
        <v>0</v>
      </c>
      <c r="P22" s="115">
        <f t="shared" si="1"/>
        <v>0</v>
      </c>
      <c r="Q22" s="27"/>
      <c r="R22" s="118">
        <f>SUM(K22:Q22)</f>
        <v>0</v>
      </c>
      <c r="S22" s="103"/>
      <c r="T22" s="278"/>
    </row>
    <row r="23" spans="2:20" ht="16.149999999999999" customHeight="1" thickBot="1" x14ac:dyDescent="0.3">
      <c r="B23" s="320"/>
      <c r="C23" s="317"/>
      <c r="D23" s="300" t="s">
        <v>182</v>
      </c>
      <c r="E23" s="113"/>
      <c r="F23" s="13" t="s">
        <v>23</v>
      </c>
      <c r="G23" s="101"/>
      <c r="H23" s="172"/>
      <c r="I23" s="241">
        <f>+G23*E23</f>
        <v>0</v>
      </c>
      <c r="J23" s="242">
        <f>+H23*E23</f>
        <v>0</v>
      </c>
      <c r="K23" s="238">
        <f t="shared" si="1"/>
        <v>0</v>
      </c>
      <c r="L23" s="239">
        <f t="shared" si="1"/>
        <v>0</v>
      </c>
      <c r="M23" s="239">
        <f t="shared" si="1"/>
        <v>0</v>
      </c>
      <c r="N23" s="239">
        <f t="shared" si="1"/>
        <v>0</v>
      </c>
      <c r="O23" s="240">
        <f t="shared" si="1"/>
        <v>0</v>
      </c>
      <c r="P23" s="240">
        <f t="shared" si="1"/>
        <v>0</v>
      </c>
      <c r="Q23" s="236"/>
      <c r="R23" s="237">
        <f>SUM(K23:Q23)</f>
        <v>0</v>
      </c>
      <c r="S23" s="106"/>
      <c r="T23" s="279"/>
    </row>
    <row r="24" spans="2:20" ht="16.149999999999999" customHeight="1" thickBot="1" x14ac:dyDescent="0.3">
      <c r="B24" s="320"/>
      <c r="C24" s="318"/>
      <c r="D24" s="249" t="s">
        <v>5</v>
      </c>
      <c r="E24" s="266"/>
      <c r="F24" s="266"/>
      <c r="G24" s="266"/>
      <c r="H24" s="267"/>
      <c r="I24" s="252"/>
      <c r="J24" s="253"/>
      <c r="K24" s="254">
        <f>SUM(K21:K23)</f>
        <v>0</v>
      </c>
      <c r="L24" s="255">
        <f t="shared" ref="L24:Q24" si="2">SUM(L21:L23)</f>
        <v>0</v>
      </c>
      <c r="M24" s="255">
        <f t="shared" si="2"/>
        <v>0</v>
      </c>
      <c r="N24" s="255">
        <f t="shared" si="2"/>
        <v>0</v>
      </c>
      <c r="O24" s="255">
        <f t="shared" si="2"/>
        <v>0</v>
      </c>
      <c r="P24" s="255">
        <f t="shared" si="2"/>
        <v>0</v>
      </c>
      <c r="Q24" s="255">
        <f t="shared" si="2"/>
        <v>0</v>
      </c>
      <c r="R24" s="268">
        <f>SUM(K24:Q24)</f>
        <v>0</v>
      </c>
      <c r="S24" s="257">
        <f>SUM(S21:S23)</f>
        <v>0</v>
      </c>
      <c r="T24" s="258"/>
    </row>
    <row r="25" spans="2:20" ht="30" customHeight="1" x14ac:dyDescent="0.25">
      <c r="B25" s="320"/>
      <c r="C25" s="317" t="s">
        <v>6</v>
      </c>
      <c r="D25" s="128" t="s">
        <v>1</v>
      </c>
      <c r="E25" s="18" t="s">
        <v>2</v>
      </c>
      <c r="F25" s="8" t="s">
        <v>3</v>
      </c>
      <c r="G25" s="296" t="s">
        <v>175</v>
      </c>
      <c r="H25" s="297" t="s">
        <v>176</v>
      </c>
      <c r="I25" s="233" t="s">
        <v>51</v>
      </c>
      <c r="J25" s="234" t="s">
        <v>52</v>
      </c>
      <c r="K25" s="243">
        <f>K$20</f>
        <v>46113</v>
      </c>
      <c r="L25" s="244">
        <f t="shared" ref="L25:P25" si="3">L$20</f>
        <v>46478</v>
      </c>
      <c r="M25" s="244">
        <f t="shared" si="3"/>
        <v>46844</v>
      </c>
      <c r="N25" s="244">
        <f t="shared" si="3"/>
        <v>47209</v>
      </c>
      <c r="O25" s="244">
        <f t="shared" si="3"/>
        <v>47574</v>
      </c>
      <c r="P25" s="244">
        <f t="shared" si="3"/>
        <v>47939</v>
      </c>
      <c r="Q25" s="245" t="s">
        <v>35</v>
      </c>
      <c r="R25" s="246" t="s">
        <v>37</v>
      </c>
      <c r="S25" s="107" t="s">
        <v>15</v>
      </c>
      <c r="T25" s="280" t="s">
        <v>4</v>
      </c>
    </row>
    <row r="26" spans="2:20" ht="16.149999999999999" customHeight="1" x14ac:dyDescent="0.25">
      <c r="B26" s="320"/>
      <c r="C26" s="317"/>
      <c r="D26" s="124" t="s">
        <v>24</v>
      </c>
      <c r="E26" s="111"/>
      <c r="F26" s="11" t="s">
        <v>23</v>
      </c>
      <c r="G26" s="99"/>
      <c r="H26" s="168"/>
      <c r="I26" s="153">
        <f>+G26*E26</f>
        <v>0</v>
      </c>
      <c r="J26" s="154">
        <f>+H26*E26</f>
        <v>0</v>
      </c>
      <c r="K26" s="130">
        <f>+$J26*K$19</f>
        <v>0</v>
      </c>
      <c r="L26" s="114">
        <f t="shared" ref="L26:P29" si="4">+$J26*L$19</f>
        <v>0</v>
      </c>
      <c r="M26" s="114">
        <f t="shared" si="4"/>
        <v>0</v>
      </c>
      <c r="N26" s="114">
        <f t="shared" si="4"/>
        <v>0</v>
      </c>
      <c r="O26" s="115">
        <f t="shared" si="4"/>
        <v>0</v>
      </c>
      <c r="P26" s="115">
        <f t="shared" si="4"/>
        <v>0</v>
      </c>
      <c r="Q26" s="28"/>
      <c r="R26" s="118">
        <f>SUM(K26:Q26)</f>
        <v>0</v>
      </c>
      <c r="S26" s="103"/>
      <c r="T26" s="278" t="s">
        <v>186</v>
      </c>
    </row>
    <row r="27" spans="2:20" ht="16.149999999999999" customHeight="1" x14ac:dyDescent="0.25">
      <c r="B27" s="320"/>
      <c r="C27" s="317"/>
      <c r="D27" s="124" t="s">
        <v>25</v>
      </c>
      <c r="E27" s="111"/>
      <c r="F27" s="11" t="s">
        <v>23</v>
      </c>
      <c r="G27" s="99"/>
      <c r="H27" s="168"/>
      <c r="I27" s="153">
        <f>+G27*E27</f>
        <v>0</v>
      </c>
      <c r="J27" s="154">
        <f>+H27*E27</f>
        <v>0</v>
      </c>
      <c r="K27" s="130">
        <f t="shared" ref="K27:K29" si="5">+$J27*K$19</f>
        <v>0</v>
      </c>
      <c r="L27" s="115">
        <f t="shared" si="4"/>
        <v>0</v>
      </c>
      <c r="M27" s="115">
        <f t="shared" si="4"/>
        <v>0</v>
      </c>
      <c r="N27" s="115">
        <f t="shared" si="4"/>
        <v>0</v>
      </c>
      <c r="O27" s="115">
        <f t="shared" si="4"/>
        <v>0</v>
      </c>
      <c r="P27" s="115">
        <f t="shared" si="4"/>
        <v>0</v>
      </c>
      <c r="Q27" s="28"/>
      <c r="R27" s="118">
        <f>SUM(K27:Q27)</f>
        <v>0</v>
      </c>
      <c r="S27" s="103"/>
      <c r="T27" s="278"/>
    </row>
    <row r="28" spans="2:20" ht="16.149999999999999" customHeight="1" x14ac:dyDescent="0.25">
      <c r="B28" s="320"/>
      <c r="C28" s="317"/>
      <c r="D28" s="301" t="s">
        <v>182</v>
      </c>
      <c r="E28" s="111"/>
      <c r="F28" s="11" t="s">
        <v>23</v>
      </c>
      <c r="G28" s="99"/>
      <c r="H28" s="168"/>
      <c r="I28" s="153">
        <f>+G28*E28</f>
        <v>0</v>
      </c>
      <c r="J28" s="154">
        <f>+H28*E28</f>
        <v>0</v>
      </c>
      <c r="K28" s="130">
        <f t="shared" si="5"/>
        <v>0</v>
      </c>
      <c r="L28" s="115">
        <f t="shared" si="4"/>
        <v>0</v>
      </c>
      <c r="M28" s="115">
        <f t="shared" si="4"/>
        <v>0</v>
      </c>
      <c r="N28" s="115">
        <f t="shared" si="4"/>
        <v>0</v>
      </c>
      <c r="O28" s="115">
        <f t="shared" si="4"/>
        <v>0</v>
      </c>
      <c r="P28" s="115">
        <f t="shared" si="4"/>
        <v>0</v>
      </c>
      <c r="Q28" s="28"/>
      <c r="R28" s="118">
        <f>SUM(K28:Q28)</f>
        <v>0</v>
      </c>
      <c r="S28" s="103"/>
      <c r="T28" s="278"/>
    </row>
    <row r="29" spans="2:20" ht="16.149999999999999" customHeight="1" thickBot="1" x14ac:dyDescent="0.3">
      <c r="B29" s="320"/>
      <c r="C29" s="317"/>
      <c r="D29" s="127"/>
      <c r="E29" s="113"/>
      <c r="F29" s="13"/>
      <c r="G29" s="101"/>
      <c r="H29" s="172"/>
      <c r="I29" s="241">
        <f>+G29*E29</f>
        <v>0</v>
      </c>
      <c r="J29" s="242">
        <f>+H29*E29</f>
        <v>0</v>
      </c>
      <c r="K29" s="247">
        <f t="shared" si="5"/>
        <v>0</v>
      </c>
      <c r="L29" s="248">
        <f t="shared" si="4"/>
        <v>0</v>
      </c>
      <c r="M29" s="248">
        <f t="shared" si="4"/>
        <v>0</v>
      </c>
      <c r="N29" s="248">
        <f t="shared" si="4"/>
        <v>0</v>
      </c>
      <c r="O29" s="248">
        <f t="shared" si="4"/>
        <v>0</v>
      </c>
      <c r="P29" s="248">
        <f t="shared" si="4"/>
        <v>0</v>
      </c>
      <c r="Q29" s="236"/>
      <c r="R29" s="237">
        <f>SUM(K29:Q29)</f>
        <v>0</v>
      </c>
      <c r="S29" s="106"/>
      <c r="T29" s="279"/>
    </row>
    <row r="30" spans="2:20" ht="16.149999999999999" customHeight="1" thickBot="1" x14ac:dyDescent="0.3">
      <c r="B30" s="320"/>
      <c r="C30" s="318"/>
      <c r="D30" s="249" t="s">
        <v>5</v>
      </c>
      <c r="E30" s="250"/>
      <c r="F30" s="250"/>
      <c r="G30" s="250"/>
      <c r="H30" s="251"/>
      <c r="I30" s="252"/>
      <c r="J30" s="253"/>
      <c r="K30" s="254">
        <f>SUM(K26:K29)</f>
        <v>0</v>
      </c>
      <c r="L30" s="255">
        <f t="shared" ref="L30:Q30" si="6">SUM(L26:L29)</f>
        <v>0</v>
      </c>
      <c r="M30" s="255">
        <f t="shared" si="6"/>
        <v>0</v>
      </c>
      <c r="N30" s="255">
        <f t="shared" si="6"/>
        <v>0</v>
      </c>
      <c r="O30" s="255">
        <f t="shared" si="6"/>
        <v>0</v>
      </c>
      <c r="P30" s="255">
        <f t="shared" si="6"/>
        <v>0</v>
      </c>
      <c r="Q30" s="255">
        <f t="shared" si="6"/>
        <v>0</v>
      </c>
      <c r="R30" s="256">
        <f>SUM(K30:Q30)</f>
        <v>0</v>
      </c>
      <c r="S30" s="257">
        <f>SUM(S26:S29)</f>
        <v>0</v>
      </c>
      <c r="T30" s="258"/>
    </row>
    <row r="31" spans="2:20" ht="30" customHeight="1" x14ac:dyDescent="0.25">
      <c r="B31" s="348" t="s">
        <v>76</v>
      </c>
      <c r="C31" s="319" t="s">
        <v>104</v>
      </c>
      <c r="D31" s="128" t="s">
        <v>1</v>
      </c>
      <c r="E31" s="18" t="s">
        <v>2</v>
      </c>
      <c r="F31" s="8" t="s">
        <v>3</v>
      </c>
      <c r="G31" s="296" t="s">
        <v>175</v>
      </c>
      <c r="H31" s="297" t="s">
        <v>176</v>
      </c>
      <c r="I31" s="233" t="s">
        <v>51</v>
      </c>
      <c r="J31" s="234" t="s">
        <v>52</v>
      </c>
      <c r="K31" s="243">
        <f>K$20</f>
        <v>46113</v>
      </c>
      <c r="L31" s="244">
        <f t="shared" ref="L31:P31" si="7">L$20</f>
        <v>46478</v>
      </c>
      <c r="M31" s="244">
        <f t="shared" si="7"/>
        <v>46844</v>
      </c>
      <c r="N31" s="244">
        <f t="shared" si="7"/>
        <v>47209</v>
      </c>
      <c r="O31" s="244">
        <f t="shared" si="7"/>
        <v>47574</v>
      </c>
      <c r="P31" s="244">
        <f t="shared" si="7"/>
        <v>47939</v>
      </c>
      <c r="Q31" s="245" t="s">
        <v>35</v>
      </c>
      <c r="R31" s="246" t="s">
        <v>37</v>
      </c>
      <c r="S31" s="107" t="s">
        <v>15</v>
      </c>
      <c r="T31" s="280" t="s">
        <v>4</v>
      </c>
    </row>
    <row r="32" spans="2:20" ht="16.149999999999999" customHeight="1" x14ac:dyDescent="0.25">
      <c r="B32" s="349"/>
      <c r="C32" s="317"/>
      <c r="D32" s="175" t="s">
        <v>181</v>
      </c>
      <c r="E32" s="111"/>
      <c r="F32" s="11" t="s">
        <v>110</v>
      </c>
      <c r="G32" s="99"/>
      <c r="H32" s="168"/>
      <c r="I32" s="153">
        <f>+G32*E32</f>
        <v>0</v>
      </c>
      <c r="J32" s="154">
        <f>+H32*E32</f>
        <v>0</v>
      </c>
      <c r="K32" s="131">
        <f>+$J32*K$19</f>
        <v>0</v>
      </c>
      <c r="L32" s="116">
        <f t="shared" ref="L32:P36" si="8">+$J32*L$19</f>
        <v>0</v>
      </c>
      <c r="M32" s="116">
        <f t="shared" si="8"/>
        <v>0</v>
      </c>
      <c r="N32" s="116">
        <f t="shared" si="8"/>
        <v>0</v>
      </c>
      <c r="O32" s="116">
        <f t="shared" si="8"/>
        <v>0</v>
      </c>
      <c r="P32" s="116">
        <f t="shared" si="8"/>
        <v>0</v>
      </c>
      <c r="Q32" s="27"/>
      <c r="R32" s="118">
        <f t="shared" ref="R32:R37" si="9">SUM(K32:Q32)</f>
        <v>0</v>
      </c>
      <c r="S32" s="103"/>
      <c r="T32" s="278" t="s">
        <v>186</v>
      </c>
    </row>
    <row r="33" spans="2:20" ht="16.149999999999999" customHeight="1" x14ac:dyDescent="0.25">
      <c r="B33" s="349"/>
      <c r="C33" s="317"/>
      <c r="D33" s="175" t="s">
        <v>84</v>
      </c>
      <c r="E33" s="111"/>
      <c r="F33" s="11" t="s">
        <v>109</v>
      </c>
      <c r="G33" s="99"/>
      <c r="H33" s="168"/>
      <c r="I33" s="153">
        <f>+G33*E33</f>
        <v>0</v>
      </c>
      <c r="J33" s="154">
        <f>+H33*E33</f>
        <v>0</v>
      </c>
      <c r="K33" s="131">
        <f t="shared" ref="K33:K36" si="10">+$J33*K$19</f>
        <v>0</v>
      </c>
      <c r="L33" s="116">
        <f t="shared" si="8"/>
        <v>0</v>
      </c>
      <c r="M33" s="116">
        <f t="shared" si="8"/>
        <v>0</v>
      </c>
      <c r="N33" s="116">
        <f t="shared" si="8"/>
        <v>0</v>
      </c>
      <c r="O33" s="116">
        <f t="shared" si="8"/>
        <v>0</v>
      </c>
      <c r="P33" s="116">
        <f t="shared" si="8"/>
        <v>0</v>
      </c>
      <c r="Q33" s="27"/>
      <c r="R33" s="118">
        <f t="shared" si="9"/>
        <v>0</v>
      </c>
      <c r="S33" s="103"/>
      <c r="T33" s="278"/>
    </row>
    <row r="34" spans="2:20" ht="16.149999999999999" customHeight="1" x14ac:dyDescent="0.25">
      <c r="B34" s="349"/>
      <c r="C34" s="317"/>
      <c r="D34" s="175" t="s">
        <v>85</v>
      </c>
      <c r="E34" s="111"/>
      <c r="F34" s="11" t="s">
        <v>109</v>
      </c>
      <c r="G34" s="99"/>
      <c r="H34" s="168"/>
      <c r="I34" s="153">
        <f>+G34*E34</f>
        <v>0</v>
      </c>
      <c r="J34" s="154">
        <f>+H34*E34</f>
        <v>0</v>
      </c>
      <c r="K34" s="131">
        <f t="shared" si="10"/>
        <v>0</v>
      </c>
      <c r="L34" s="116">
        <f t="shared" si="8"/>
        <v>0</v>
      </c>
      <c r="M34" s="116">
        <f t="shared" si="8"/>
        <v>0</v>
      </c>
      <c r="N34" s="116">
        <f t="shared" si="8"/>
        <v>0</v>
      </c>
      <c r="O34" s="116">
        <f t="shared" si="8"/>
        <v>0</v>
      </c>
      <c r="P34" s="116">
        <f t="shared" si="8"/>
        <v>0</v>
      </c>
      <c r="Q34" s="27"/>
      <c r="R34" s="118">
        <f t="shared" si="9"/>
        <v>0</v>
      </c>
      <c r="S34" s="103"/>
      <c r="T34" s="278"/>
    </row>
    <row r="35" spans="2:20" ht="16.149999999999999" customHeight="1" x14ac:dyDescent="0.25">
      <c r="B35" s="349"/>
      <c r="C35" s="317"/>
      <c r="D35" s="175" t="s">
        <v>170</v>
      </c>
      <c r="E35" s="111"/>
      <c r="F35" s="11" t="s">
        <v>109</v>
      </c>
      <c r="G35" s="99"/>
      <c r="H35" s="168"/>
      <c r="I35" s="153">
        <f>+G35*E35</f>
        <v>0</v>
      </c>
      <c r="J35" s="154">
        <f>+H35*E35</f>
        <v>0</v>
      </c>
      <c r="K35" s="131">
        <f>+$J35*K$19</f>
        <v>0</v>
      </c>
      <c r="L35" s="116">
        <f t="shared" si="8"/>
        <v>0</v>
      </c>
      <c r="M35" s="116">
        <f t="shared" si="8"/>
        <v>0</v>
      </c>
      <c r="N35" s="116">
        <f t="shared" si="8"/>
        <v>0</v>
      </c>
      <c r="O35" s="116">
        <f t="shared" si="8"/>
        <v>0</v>
      </c>
      <c r="P35" s="116">
        <f t="shared" si="8"/>
        <v>0</v>
      </c>
      <c r="Q35" s="27"/>
      <c r="R35" s="118">
        <f t="shared" si="9"/>
        <v>0</v>
      </c>
      <c r="S35" s="103"/>
      <c r="T35" s="278"/>
    </row>
    <row r="36" spans="2:20" ht="16.149999999999999" customHeight="1" thickBot="1" x14ac:dyDescent="0.3">
      <c r="B36" s="349"/>
      <c r="C36" s="317"/>
      <c r="D36" s="299" t="s">
        <v>187</v>
      </c>
      <c r="E36" s="113"/>
      <c r="F36" s="13" t="s">
        <v>109</v>
      </c>
      <c r="G36" s="101"/>
      <c r="H36" s="172"/>
      <c r="I36" s="241">
        <f>+G36*E36</f>
        <v>0</v>
      </c>
      <c r="J36" s="242">
        <f>+H36*E36</f>
        <v>0</v>
      </c>
      <c r="K36" s="247">
        <f t="shared" si="10"/>
        <v>0</v>
      </c>
      <c r="L36" s="259">
        <f t="shared" si="8"/>
        <v>0</v>
      </c>
      <c r="M36" s="259">
        <f t="shared" si="8"/>
        <v>0</v>
      </c>
      <c r="N36" s="259">
        <f t="shared" si="8"/>
        <v>0</v>
      </c>
      <c r="O36" s="259">
        <f t="shared" si="8"/>
        <v>0</v>
      </c>
      <c r="P36" s="259">
        <f t="shared" si="8"/>
        <v>0</v>
      </c>
      <c r="Q36" s="236"/>
      <c r="R36" s="237">
        <f t="shared" si="9"/>
        <v>0</v>
      </c>
      <c r="S36" s="106"/>
      <c r="T36" s="279"/>
    </row>
    <row r="37" spans="2:20" ht="16.149999999999999" customHeight="1" thickBot="1" x14ac:dyDescent="0.3">
      <c r="B37" s="349"/>
      <c r="C37" s="318"/>
      <c r="D37" s="249" t="s">
        <v>5</v>
      </c>
      <c r="E37" s="250"/>
      <c r="F37" s="250"/>
      <c r="G37" s="250"/>
      <c r="H37" s="251"/>
      <c r="I37" s="252"/>
      <c r="J37" s="253"/>
      <c r="K37" s="254">
        <f t="shared" ref="K37:Q37" si="11">SUM(K32:K36)</f>
        <v>0</v>
      </c>
      <c r="L37" s="255">
        <f t="shared" si="11"/>
        <v>0</v>
      </c>
      <c r="M37" s="255">
        <f t="shared" si="11"/>
        <v>0</v>
      </c>
      <c r="N37" s="255">
        <f t="shared" si="11"/>
        <v>0</v>
      </c>
      <c r="O37" s="255">
        <f t="shared" si="11"/>
        <v>0</v>
      </c>
      <c r="P37" s="255">
        <f t="shared" si="11"/>
        <v>0</v>
      </c>
      <c r="Q37" s="255">
        <f t="shared" si="11"/>
        <v>0</v>
      </c>
      <c r="R37" s="256">
        <f t="shared" si="9"/>
        <v>0</v>
      </c>
      <c r="S37" s="257">
        <f>SUM(S32:S36)</f>
        <v>0</v>
      </c>
      <c r="T37" s="258"/>
    </row>
    <row r="38" spans="2:20" ht="30" customHeight="1" x14ac:dyDescent="0.25">
      <c r="B38" s="349"/>
      <c r="C38" s="319" t="s">
        <v>105</v>
      </c>
      <c r="D38" s="128" t="s">
        <v>1</v>
      </c>
      <c r="E38" s="18" t="s">
        <v>2</v>
      </c>
      <c r="F38" s="8" t="s">
        <v>3</v>
      </c>
      <c r="G38" s="296" t="s">
        <v>175</v>
      </c>
      <c r="H38" s="297" t="s">
        <v>176</v>
      </c>
      <c r="I38" s="233" t="s">
        <v>51</v>
      </c>
      <c r="J38" s="234" t="s">
        <v>52</v>
      </c>
      <c r="K38" s="243">
        <f>K$20</f>
        <v>46113</v>
      </c>
      <c r="L38" s="244">
        <f t="shared" ref="L38:P38" si="12">L$20</f>
        <v>46478</v>
      </c>
      <c r="M38" s="244">
        <f t="shared" si="12"/>
        <v>46844</v>
      </c>
      <c r="N38" s="244">
        <f t="shared" si="12"/>
        <v>47209</v>
      </c>
      <c r="O38" s="244">
        <f t="shared" si="12"/>
        <v>47574</v>
      </c>
      <c r="P38" s="244">
        <f t="shared" si="12"/>
        <v>47939</v>
      </c>
      <c r="Q38" s="245" t="s">
        <v>35</v>
      </c>
      <c r="R38" s="246" t="s">
        <v>37</v>
      </c>
      <c r="S38" s="107" t="s">
        <v>15</v>
      </c>
      <c r="T38" s="280" t="s">
        <v>4</v>
      </c>
    </row>
    <row r="39" spans="2:20" ht="16.149999999999999" customHeight="1" x14ac:dyDescent="0.25">
      <c r="B39" s="349"/>
      <c r="C39" s="317"/>
      <c r="D39" s="175" t="s">
        <v>94</v>
      </c>
      <c r="E39" s="111"/>
      <c r="F39" s="11" t="s">
        <v>110</v>
      </c>
      <c r="G39" s="99"/>
      <c r="H39" s="168"/>
      <c r="I39" s="153">
        <f t="shared" ref="I39:I45" si="13">+G39*E39</f>
        <v>0</v>
      </c>
      <c r="J39" s="154">
        <f t="shared" ref="J39:J45" si="14">+H39*E39</f>
        <v>0</v>
      </c>
      <c r="K39" s="130">
        <f t="shared" ref="K39:P40" si="15">+$J39*K$19</f>
        <v>0</v>
      </c>
      <c r="L39" s="114">
        <f t="shared" si="15"/>
        <v>0</v>
      </c>
      <c r="M39" s="114">
        <f t="shared" si="15"/>
        <v>0</v>
      </c>
      <c r="N39" s="114">
        <f t="shared" si="15"/>
        <v>0</v>
      </c>
      <c r="O39" s="115">
        <f t="shared" si="15"/>
        <v>0</v>
      </c>
      <c r="P39" s="115">
        <f t="shared" si="15"/>
        <v>0</v>
      </c>
      <c r="Q39" s="28"/>
      <c r="R39" s="118">
        <f t="shared" ref="R39:R46" si="16">SUM(K39:Q39)</f>
        <v>0</v>
      </c>
      <c r="S39" s="103"/>
      <c r="T39" s="278" t="s">
        <v>186</v>
      </c>
    </row>
    <row r="40" spans="2:20" ht="16.149999999999999" customHeight="1" x14ac:dyDescent="0.25">
      <c r="B40" s="349"/>
      <c r="C40" s="317"/>
      <c r="D40" s="175" t="s">
        <v>95</v>
      </c>
      <c r="E40" s="111"/>
      <c r="F40" s="11" t="s">
        <v>110</v>
      </c>
      <c r="G40" s="99"/>
      <c r="H40" s="168"/>
      <c r="I40" s="153">
        <f t="shared" si="13"/>
        <v>0</v>
      </c>
      <c r="J40" s="154">
        <f t="shared" si="14"/>
        <v>0</v>
      </c>
      <c r="K40" s="130">
        <f t="shared" si="15"/>
        <v>0</v>
      </c>
      <c r="L40" s="115">
        <f t="shared" si="15"/>
        <v>0</v>
      </c>
      <c r="M40" s="115">
        <f t="shared" si="15"/>
        <v>0</v>
      </c>
      <c r="N40" s="115">
        <f t="shared" si="15"/>
        <v>0</v>
      </c>
      <c r="O40" s="115">
        <f t="shared" si="15"/>
        <v>0</v>
      </c>
      <c r="P40" s="115">
        <f t="shared" si="15"/>
        <v>0</v>
      </c>
      <c r="Q40" s="28"/>
      <c r="R40" s="118">
        <f t="shared" si="16"/>
        <v>0</v>
      </c>
      <c r="S40" s="103"/>
      <c r="T40" s="278"/>
    </row>
    <row r="41" spans="2:20" ht="16.149999999999999" customHeight="1" x14ac:dyDescent="0.25">
      <c r="B41" s="349"/>
      <c r="C41" s="317"/>
      <c r="D41" s="175" t="s">
        <v>96</v>
      </c>
      <c r="E41" s="111"/>
      <c r="F41" s="11" t="s">
        <v>110</v>
      </c>
      <c r="G41" s="99"/>
      <c r="H41" s="168"/>
      <c r="I41" s="153">
        <f t="shared" si="13"/>
        <v>0</v>
      </c>
      <c r="J41" s="154">
        <f t="shared" si="14"/>
        <v>0</v>
      </c>
      <c r="K41" s="130">
        <f t="shared" ref="K41:K44" si="17">+$J41*K$19</f>
        <v>0</v>
      </c>
      <c r="L41" s="115">
        <f t="shared" ref="L41:P45" si="18">+$J41*L$19</f>
        <v>0</v>
      </c>
      <c r="M41" s="115">
        <f t="shared" si="18"/>
        <v>0</v>
      </c>
      <c r="N41" s="115">
        <f t="shared" si="18"/>
        <v>0</v>
      </c>
      <c r="O41" s="115">
        <f t="shared" si="18"/>
        <v>0</v>
      </c>
      <c r="P41" s="115">
        <f t="shared" si="18"/>
        <v>0</v>
      </c>
      <c r="Q41" s="27"/>
      <c r="R41" s="118">
        <f t="shared" si="16"/>
        <v>0</v>
      </c>
      <c r="S41" s="103"/>
      <c r="T41" s="278"/>
    </row>
    <row r="42" spans="2:20" ht="16.149999999999999" customHeight="1" x14ac:dyDescent="0.25">
      <c r="B42" s="349"/>
      <c r="C42" s="317"/>
      <c r="D42" s="175" t="s">
        <v>97</v>
      </c>
      <c r="E42" s="111"/>
      <c r="F42" s="11" t="s">
        <v>110</v>
      </c>
      <c r="G42" s="99"/>
      <c r="H42" s="168"/>
      <c r="I42" s="153">
        <f t="shared" si="13"/>
        <v>0</v>
      </c>
      <c r="J42" s="154">
        <f t="shared" si="14"/>
        <v>0</v>
      </c>
      <c r="K42" s="130">
        <f t="shared" si="17"/>
        <v>0</v>
      </c>
      <c r="L42" s="115">
        <f t="shared" si="18"/>
        <v>0</v>
      </c>
      <c r="M42" s="115">
        <f t="shared" si="18"/>
        <v>0</v>
      </c>
      <c r="N42" s="115">
        <f t="shared" si="18"/>
        <v>0</v>
      </c>
      <c r="O42" s="115">
        <f t="shared" si="18"/>
        <v>0</v>
      </c>
      <c r="P42" s="115">
        <f t="shared" si="18"/>
        <v>0</v>
      </c>
      <c r="Q42" s="27"/>
      <c r="R42" s="118">
        <f t="shared" si="16"/>
        <v>0</v>
      </c>
      <c r="S42" s="103"/>
      <c r="T42" s="278"/>
    </row>
    <row r="43" spans="2:20" ht="16.149999999999999" customHeight="1" x14ac:dyDescent="0.25">
      <c r="B43" s="349"/>
      <c r="C43" s="317"/>
      <c r="D43" s="175" t="s">
        <v>98</v>
      </c>
      <c r="E43" s="111"/>
      <c r="F43" s="11" t="s">
        <v>110</v>
      </c>
      <c r="G43" s="99"/>
      <c r="H43" s="168"/>
      <c r="I43" s="153">
        <f t="shared" si="13"/>
        <v>0</v>
      </c>
      <c r="J43" s="154">
        <f t="shared" si="14"/>
        <v>0</v>
      </c>
      <c r="K43" s="130">
        <f t="shared" si="17"/>
        <v>0</v>
      </c>
      <c r="L43" s="115">
        <f t="shared" si="18"/>
        <v>0</v>
      </c>
      <c r="M43" s="115">
        <f t="shared" si="18"/>
        <v>0</v>
      </c>
      <c r="N43" s="115">
        <f t="shared" si="18"/>
        <v>0</v>
      </c>
      <c r="O43" s="115">
        <f t="shared" si="18"/>
        <v>0</v>
      </c>
      <c r="P43" s="115">
        <f t="shared" si="18"/>
        <v>0</v>
      </c>
      <c r="Q43" s="27"/>
      <c r="R43" s="118">
        <f t="shared" si="16"/>
        <v>0</v>
      </c>
      <c r="S43" s="103"/>
      <c r="T43" s="278"/>
    </row>
    <row r="44" spans="2:20" ht="16.149999999999999" customHeight="1" x14ac:dyDescent="0.25">
      <c r="B44" s="349"/>
      <c r="C44" s="317"/>
      <c r="D44" s="176" t="s">
        <v>99</v>
      </c>
      <c r="E44" s="113"/>
      <c r="F44" s="13" t="s">
        <v>110</v>
      </c>
      <c r="G44" s="101"/>
      <c r="H44" s="172"/>
      <c r="I44" s="153">
        <f t="shared" si="13"/>
        <v>0</v>
      </c>
      <c r="J44" s="154">
        <f t="shared" si="14"/>
        <v>0</v>
      </c>
      <c r="K44" s="130">
        <f t="shared" si="17"/>
        <v>0</v>
      </c>
      <c r="L44" s="115">
        <f t="shared" si="18"/>
        <v>0</v>
      </c>
      <c r="M44" s="115">
        <f t="shared" si="18"/>
        <v>0</v>
      </c>
      <c r="N44" s="115">
        <f t="shared" si="18"/>
        <v>0</v>
      </c>
      <c r="O44" s="115">
        <f t="shared" si="18"/>
        <v>0</v>
      </c>
      <c r="P44" s="115">
        <f t="shared" si="18"/>
        <v>0</v>
      </c>
      <c r="Q44" s="28"/>
      <c r="R44" s="118">
        <f t="shared" si="16"/>
        <v>0</v>
      </c>
      <c r="S44" s="106"/>
      <c r="T44" s="279"/>
    </row>
    <row r="45" spans="2:20" ht="16.149999999999999" customHeight="1" thickBot="1" x14ac:dyDescent="0.3">
      <c r="B45" s="349"/>
      <c r="C45" s="317"/>
      <c r="D45" s="299" t="s">
        <v>183</v>
      </c>
      <c r="E45" s="113"/>
      <c r="F45" s="304" t="s">
        <v>184</v>
      </c>
      <c r="G45" s="101"/>
      <c r="H45" s="172"/>
      <c r="I45" s="241">
        <f t="shared" si="13"/>
        <v>0</v>
      </c>
      <c r="J45" s="242">
        <f t="shared" si="14"/>
        <v>0</v>
      </c>
      <c r="K45" s="238">
        <f>+$J45*K$19</f>
        <v>0</v>
      </c>
      <c r="L45" s="240">
        <f t="shared" si="18"/>
        <v>0</v>
      </c>
      <c r="M45" s="240">
        <f t="shared" si="18"/>
        <v>0</v>
      </c>
      <c r="N45" s="240">
        <f t="shared" si="18"/>
        <v>0</v>
      </c>
      <c r="O45" s="240">
        <f t="shared" si="18"/>
        <v>0</v>
      </c>
      <c r="P45" s="240">
        <f t="shared" si="18"/>
        <v>0</v>
      </c>
      <c r="Q45" s="260"/>
      <c r="R45" s="237">
        <f t="shared" si="16"/>
        <v>0</v>
      </c>
      <c r="S45" s="106"/>
      <c r="T45" s="279"/>
    </row>
    <row r="46" spans="2:20" ht="16.149999999999999" customHeight="1" thickBot="1" x14ac:dyDescent="0.3">
      <c r="B46" s="350"/>
      <c r="C46" s="318"/>
      <c r="D46" s="249" t="s">
        <v>5</v>
      </c>
      <c r="E46" s="250"/>
      <c r="F46" s="250"/>
      <c r="G46" s="250"/>
      <c r="H46" s="251"/>
      <c r="I46" s="252"/>
      <c r="J46" s="253"/>
      <c r="K46" s="254">
        <f>SUM(K39:K45)</f>
        <v>0</v>
      </c>
      <c r="L46" s="269">
        <f t="shared" ref="L46:P46" si="19">SUM(L39:L45)</f>
        <v>0</v>
      </c>
      <c r="M46" s="269">
        <f t="shared" si="19"/>
        <v>0</v>
      </c>
      <c r="N46" s="269">
        <f t="shared" si="19"/>
        <v>0</v>
      </c>
      <c r="O46" s="269">
        <f t="shared" si="19"/>
        <v>0</v>
      </c>
      <c r="P46" s="269">
        <f t="shared" si="19"/>
        <v>0</v>
      </c>
      <c r="Q46" s="269">
        <f>SUM(Q39:Q45)</f>
        <v>0</v>
      </c>
      <c r="R46" s="256">
        <f t="shared" si="16"/>
        <v>0</v>
      </c>
      <c r="S46" s="257">
        <f>SUM(S39:S45)</f>
        <v>0</v>
      </c>
      <c r="T46" s="258"/>
    </row>
    <row r="47" spans="2:20" ht="30" customHeight="1" x14ac:dyDescent="0.25">
      <c r="B47" s="320" t="s">
        <v>7</v>
      </c>
      <c r="C47" s="317" t="s">
        <v>8</v>
      </c>
      <c r="D47" s="128"/>
      <c r="E47" s="18" t="s">
        <v>2</v>
      </c>
      <c r="F47" s="8" t="s">
        <v>3</v>
      </c>
      <c r="G47" s="231" t="s">
        <v>27</v>
      </c>
      <c r="H47" s="232" t="s">
        <v>28</v>
      </c>
      <c r="I47" s="233" t="s">
        <v>29</v>
      </c>
      <c r="J47" s="234" t="s">
        <v>30</v>
      </c>
      <c r="K47" s="243">
        <f>K$20</f>
        <v>46113</v>
      </c>
      <c r="L47" s="244">
        <f t="shared" ref="L47:P47" si="20">L$20</f>
        <v>46478</v>
      </c>
      <c r="M47" s="244">
        <f t="shared" si="20"/>
        <v>46844</v>
      </c>
      <c r="N47" s="244">
        <f t="shared" si="20"/>
        <v>47209</v>
      </c>
      <c r="O47" s="244">
        <f t="shared" si="20"/>
        <v>47574</v>
      </c>
      <c r="P47" s="244">
        <f t="shared" si="20"/>
        <v>47939</v>
      </c>
      <c r="Q47" s="245" t="s">
        <v>35</v>
      </c>
      <c r="R47" s="246" t="s">
        <v>37</v>
      </c>
      <c r="S47" s="107" t="s">
        <v>15</v>
      </c>
      <c r="T47" s="280" t="s">
        <v>4</v>
      </c>
    </row>
    <row r="48" spans="2:20" ht="16.149999999999999" customHeight="1" x14ac:dyDescent="0.25">
      <c r="B48" s="320"/>
      <c r="C48" s="317"/>
      <c r="D48" s="126" t="s">
        <v>171</v>
      </c>
      <c r="E48" s="111"/>
      <c r="F48" s="11" t="s">
        <v>79</v>
      </c>
      <c r="G48" s="102"/>
      <c r="H48" s="173"/>
      <c r="I48" s="153">
        <f>+G48*E48</f>
        <v>0</v>
      </c>
      <c r="J48" s="154">
        <f>+H48*E48</f>
        <v>0</v>
      </c>
      <c r="K48" s="94"/>
      <c r="L48" s="33"/>
      <c r="M48" s="33"/>
      <c r="N48" s="33"/>
      <c r="O48" s="33"/>
      <c r="P48" s="33"/>
      <c r="Q48" s="27"/>
      <c r="R48" s="118">
        <f>SUM(K48:Q48)</f>
        <v>0</v>
      </c>
      <c r="S48" s="103"/>
      <c r="T48" s="278" t="s">
        <v>186</v>
      </c>
    </row>
    <row r="49" spans="2:20" ht="16.149999999999999" customHeight="1" x14ac:dyDescent="0.25">
      <c r="B49" s="320"/>
      <c r="C49" s="317"/>
      <c r="D49" s="126" t="s">
        <v>81</v>
      </c>
      <c r="E49" s="111">
        <v>1</v>
      </c>
      <c r="F49" s="11" t="s">
        <v>80</v>
      </c>
      <c r="G49" s="99"/>
      <c r="H49" s="168"/>
      <c r="I49" s="153">
        <f>+G49*E49</f>
        <v>0</v>
      </c>
      <c r="J49" s="154">
        <f>+H49*E49</f>
        <v>0</v>
      </c>
      <c r="K49" s="94"/>
      <c r="L49" s="32"/>
      <c r="M49" s="32"/>
      <c r="N49" s="32"/>
      <c r="O49" s="32"/>
      <c r="P49" s="32"/>
      <c r="Q49" s="27"/>
      <c r="R49" s="118">
        <f>SUM(K49:Q49)</f>
        <v>0</v>
      </c>
      <c r="S49" s="103"/>
      <c r="T49" s="278"/>
    </row>
    <row r="50" spans="2:20" ht="16.149999999999999" customHeight="1" thickBot="1" x14ac:dyDescent="0.3">
      <c r="B50" s="320"/>
      <c r="C50" s="317"/>
      <c r="D50" s="127"/>
      <c r="E50" s="113"/>
      <c r="F50" s="13"/>
      <c r="G50" s="101"/>
      <c r="H50" s="172"/>
      <c r="I50" s="241">
        <f>+G50*E50</f>
        <v>0</v>
      </c>
      <c r="J50" s="242">
        <f>+H50*E50</f>
        <v>0</v>
      </c>
      <c r="K50" s="261"/>
      <c r="L50" s="262"/>
      <c r="M50" s="262"/>
      <c r="N50" s="262"/>
      <c r="O50" s="262"/>
      <c r="P50" s="262"/>
      <c r="Q50" s="236"/>
      <c r="R50" s="237">
        <f>SUM(K50:Q50)</f>
        <v>0</v>
      </c>
      <c r="S50" s="106"/>
      <c r="T50" s="279"/>
    </row>
    <row r="51" spans="2:20" ht="16.149999999999999" customHeight="1" thickBot="1" x14ac:dyDescent="0.3">
      <c r="B51" s="320"/>
      <c r="C51" s="318"/>
      <c r="D51" s="249" t="s">
        <v>5</v>
      </c>
      <c r="E51" s="266"/>
      <c r="F51" s="266"/>
      <c r="G51" s="266"/>
      <c r="H51" s="267"/>
      <c r="I51" s="270">
        <f>SUM(I48:I50)</f>
        <v>0</v>
      </c>
      <c r="J51" s="271">
        <f>SUM(J48:J50)</f>
        <v>0</v>
      </c>
      <c r="K51" s="254">
        <f>SUM(K48:K50)</f>
        <v>0</v>
      </c>
      <c r="L51" s="269">
        <f t="shared" ref="L51:P51" si="21">SUM(L48:L50)</f>
        <v>0</v>
      </c>
      <c r="M51" s="269">
        <f t="shared" si="21"/>
        <v>0</v>
      </c>
      <c r="N51" s="269">
        <f t="shared" si="21"/>
        <v>0</v>
      </c>
      <c r="O51" s="269">
        <f t="shared" si="21"/>
        <v>0</v>
      </c>
      <c r="P51" s="269">
        <f t="shared" si="21"/>
        <v>0</v>
      </c>
      <c r="Q51" s="269">
        <f>SUM(Q43:Q50)</f>
        <v>0</v>
      </c>
      <c r="R51" s="256">
        <f>SUM(K51:Q51)</f>
        <v>0</v>
      </c>
      <c r="S51" s="272">
        <f>SUM(S48:S50)</f>
        <v>0</v>
      </c>
      <c r="T51" s="258"/>
    </row>
    <row r="52" spans="2:20" ht="30" customHeight="1" x14ac:dyDescent="0.25">
      <c r="B52" s="320"/>
      <c r="C52" s="317" t="s">
        <v>31</v>
      </c>
      <c r="D52" s="128" t="s">
        <v>1</v>
      </c>
      <c r="E52" s="18" t="s">
        <v>2</v>
      </c>
      <c r="F52" s="8" t="s">
        <v>3</v>
      </c>
      <c r="G52" s="296" t="s">
        <v>179</v>
      </c>
      <c r="H52" s="297" t="s">
        <v>180</v>
      </c>
      <c r="I52" s="233" t="s">
        <v>51</v>
      </c>
      <c r="J52" s="234" t="s">
        <v>52</v>
      </c>
      <c r="K52" s="243">
        <f>K$20</f>
        <v>46113</v>
      </c>
      <c r="L52" s="244">
        <f t="shared" ref="L52:P52" si="22">L$20</f>
        <v>46478</v>
      </c>
      <c r="M52" s="244">
        <f t="shared" si="22"/>
        <v>46844</v>
      </c>
      <c r="N52" s="244">
        <f t="shared" si="22"/>
        <v>47209</v>
      </c>
      <c r="O52" s="244">
        <f t="shared" si="22"/>
        <v>47574</v>
      </c>
      <c r="P52" s="244">
        <f t="shared" si="22"/>
        <v>47939</v>
      </c>
      <c r="Q52" s="245" t="s">
        <v>35</v>
      </c>
      <c r="R52" s="246" t="s">
        <v>37</v>
      </c>
      <c r="S52" s="107" t="s">
        <v>15</v>
      </c>
      <c r="T52" s="280" t="s">
        <v>4</v>
      </c>
    </row>
    <row r="53" spans="2:20" ht="16.149999999999999" customHeight="1" x14ac:dyDescent="0.25">
      <c r="B53" s="320"/>
      <c r="C53" s="317"/>
      <c r="D53" s="126" t="s">
        <v>100</v>
      </c>
      <c r="E53" s="111"/>
      <c r="F53" s="11" t="s">
        <v>103</v>
      </c>
      <c r="G53" s="99"/>
      <c r="H53" s="168"/>
      <c r="I53" s="153">
        <f>+G53*E53</f>
        <v>0</v>
      </c>
      <c r="J53" s="154">
        <f>+H53*E53</f>
        <v>0</v>
      </c>
      <c r="K53" s="130">
        <f>+$J53*K$19</f>
        <v>0</v>
      </c>
      <c r="L53" s="115">
        <f t="shared" ref="K53:P54" si="23">+$J53*L$19</f>
        <v>0</v>
      </c>
      <c r="M53" s="115">
        <f t="shared" si="23"/>
        <v>0</v>
      </c>
      <c r="N53" s="115">
        <f t="shared" si="23"/>
        <v>0</v>
      </c>
      <c r="O53" s="115">
        <f t="shared" si="23"/>
        <v>0</v>
      </c>
      <c r="P53" s="115">
        <f t="shared" si="23"/>
        <v>0</v>
      </c>
      <c r="Q53" s="28"/>
      <c r="R53" s="118">
        <f>SUM(K53:Q53)</f>
        <v>0</v>
      </c>
      <c r="S53" s="103"/>
      <c r="T53" s="278" t="s">
        <v>186</v>
      </c>
    </row>
    <row r="54" spans="2:20" ht="16.149999999999999" customHeight="1" thickBot="1" x14ac:dyDescent="0.3">
      <c r="B54" s="320"/>
      <c r="C54" s="317"/>
      <c r="D54" s="127"/>
      <c r="E54" s="113"/>
      <c r="F54" s="13"/>
      <c r="G54" s="101"/>
      <c r="H54" s="172"/>
      <c r="I54" s="241">
        <f>+G54*E54</f>
        <v>0</v>
      </c>
      <c r="J54" s="242">
        <f>+H54*E54</f>
        <v>0</v>
      </c>
      <c r="K54" s="238">
        <f t="shared" si="23"/>
        <v>0</v>
      </c>
      <c r="L54" s="240">
        <f t="shared" si="23"/>
        <v>0</v>
      </c>
      <c r="M54" s="240">
        <f t="shared" si="23"/>
        <v>0</v>
      </c>
      <c r="N54" s="240">
        <f t="shared" si="23"/>
        <v>0</v>
      </c>
      <c r="O54" s="240">
        <f t="shared" si="23"/>
        <v>0</v>
      </c>
      <c r="P54" s="240">
        <f t="shared" si="23"/>
        <v>0</v>
      </c>
      <c r="Q54" s="260"/>
      <c r="R54" s="237">
        <f>SUM(K54:Q54)</f>
        <v>0</v>
      </c>
      <c r="S54" s="106"/>
      <c r="T54" s="282"/>
    </row>
    <row r="55" spans="2:20" ht="16.149999999999999" customHeight="1" thickBot="1" x14ac:dyDescent="0.3">
      <c r="B55" s="320"/>
      <c r="C55" s="318"/>
      <c r="D55" s="249" t="s">
        <v>5</v>
      </c>
      <c r="E55" s="250"/>
      <c r="F55" s="250"/>
      <c r="G55" s="250"/>
      <c r="H55" s="251"/>
      <c r="I55" s="270">
        <f>SUM(I53:I54)</f>
        <v>0</v>
      </c>
      <c r="J55" s="271">
        <f>SUM(J53:J54)</f>
        <v>0</v>
      </c>
      <c r="K55" s="254">
        <f>SUM(K53:K54)</f>
        <v>0</v>
      </c>
      <c r="L55" s="269">
        <f t="shared" ref="L55:Q55" si="24">SUM(L53:L54)</f>
        <v>0</v>
      </c>
      <c r="M55" s="269">
        <f t="shared" si="24"/>
        <v>0</v>
      </c>
      <c r="N55" s="269">
        <f t="shared" si="24"/>
        <v>0</v>
      </c>
      <c r="O55" s="269">
        <f t="shared" si="24"/>
        <v>0</v>
      </c>
      <c r="P55" s="269">
        <f t="shared" si="24"/>
        <v>0</v>
      </c>
      <c r="Q55" s="269">
        <f t="shared" si="24"/>
        <v>0</v>
      </c>
      <c r="R55" s="269">
        <f>SUM(R53:R54)</f>
        <v>0</v>
      </c>
      <c r="S55" s="257">
        <f>SUM(S53:S54)</f>
        <v>0</v>
      </c>
      <c r="T55" s="258"/>
    </row>
    <row r="56" spans="2:20" ht="30" customHeight="1" x14ac:dyDescent="0.25">
      <c r="B56" s="347" t="s">
        <v>9</v>
      </c>
      <c r="C56" s="317" t="s">
        <v>48</v>
      </c>
      <c r="D56" s="128" t="s">
        <v>1</v>
      </c>
      <c r="E56" s="18" t="s">
        <v>2</v>
      </c>
      <c r="F56" s="8" t="s">
        <v>3</v>
      </c>
      <c r="G56" s="231" t="s">
        <v>27</v>
      </c>
      <c r="H56" s="232" t="s">
        <v>28</v>
      </c>
      <c r="I56" s="233" t="s">
        <v>29</v>
      </c>
      <c r="J56" s="234" t="s">
        <v>30</v>
      </c>
      <c r="K56" s="243">
        <f>K$20</f>
        <v>46113</v>
      </c>
      <c r="L56" s="244">
        <f t="shared" ref="L56:P56" si="25">L$20</f>
        <v>46478</v>
      </c>
      <c r="M56" s="244">
        <f t="shared" si="25"/>
        <v>46844</v>
      </c>
      <c r="N56" s="244">
        <f t="shared" si="25"/>
        <v>47209</v>
      </c>
      <c r="O56" s="244">
        <f t="shared" si="25"/>
        <v>47574</v>
      </c>
      <c r="P56" s="244">
        <f t="shared" si="25"/>
        <v>47939</v>
      </c>
      <c r="Q56" s="245" t="s">
        <v>35</v>
      </c>
      <c r="R56" s="246" t="s">
        <v>37</v>
      </c>
      <c r="S56" s="107" t="s">
        <v>15</v>
      </c>
      <c r="T56" s="280" t="s">
        <v>4</v>
      </c>
    </row>
    <row r="57" spans="2:20" ht="16.149999999999999" customHeight="1" x14ac:dyDescent="0.25">
      <c r="B57" s="347"/>
      <c r="C57" s="317"/>
      <c r="D57" s="175" t="s">
        <v>87</v>
      </c>
      <c r="E57" s="111"/>
      <c r="F57" s="11" t="s">
        <v>78</v>
      </c>
      <c r="G57" s="102"/>
      <c r="H57" s="173"/>
      <c r="I57" s="153">
        <f t="shared" ref="I57:I64" si="26">+G57*E57</f>
        <v>0</v>
      </c>
      <c r="J57" s="154">
        <f t="shared" ref="J57:J64" si="27">+H57*E57</f>
        <v>0</v>
      </c>
      <c r="K57" s="94"/>
      <c r="L57" s="32"/>
      <c r="M57" s="32"/>
      <c r="N57" s="32"/>
      <c r="O57" s="32"/>
      <c r="P57" s="32"/>
      <c r="Q57" s="27"/>
      <c r="R57" s="118">
        <f t="shared" ref="R57:R64" si="28">SUM(K57:Q57)</f>
        <v>0</v>
      </c>
      <c r="S57" s="103"/>
      <c r="T57" s="278" t="s">
        <v>186</v>
      </c>
    </row>
    <row r="58" spans="2:20" ht="16.149999999999999" customHeight="1" x14ac:dyDescent="0.25">
      <c r="B58" s="347"/>
      <c r="C58" s="317"/>
      <c r="D58" s="175" t="s">
        <v>88</v>
      </c>
      <c r="E58" s="111"/>
      <c r="F58" s="11" t="s">
        <v>78</v>
      </c>
      <c r="G58" s="102"/>
      <c r="H58" s="173"/>
      <c r="I58" s="153">
        <f t="shared" si="26"/>
        <v>0</v>
      </c>
      <c r="J58" s="154">
        <f t="shared" si="27"/>
        <v>0</v>
      </c>
      <c r="K58" s="94"/>
      <c r="L58" s="32"/>
      <c r="M58" s="32"/>
      <c r="N58" s="32"/>
      <c r="O58" s="32"/>
      <c r="P58" s="32"/>
      <c r="Q58" s="27"/>
      <c r="R58" s="118">
        <f t="shared" si="28"/>
        <v>0</v>
      </c>
      <c r="S58" s="103"/>
      <c r="T58" s="278"/>
    </row>
    <row r="59" spans="2:20" ht="16.149999999999999" customHeight="1" x14ac:dyDescent="0.25">
      <c r="B59" s="347"/>
      <c r="C59" s="317"/>
      <c r="D59" s="175" t="s">
        <v>89</v>
      </c>
      <c r="E59" s="111"/>
      <c r="F59" s="11" t="s">
        <v>78</v>
      </c>
      <c r="G59" s="102"/>
      <c r="H59" s="173"/>
      <c r="I59" s="153">
        <f t="shared" si="26"/>
        <v>0</v>
      </c>
      <c r="J59" s="154">
        <f t="shared" si="27"/>
        <v>0</v>
      </c>
      <c r="K59" s="94"/>
      <c r="L59" s="32"/>
      <c r="M59" s="32"/>
      <c r="N59" s="32"/>
      <c r="O59" s="32"/>
      <c r="P59" s="32"/>
      <c r="Q59" s="27"/>
      <c r="R59" s="118">
        <f t="shared" si="28"/>
        <v>0</v>
      </c>
      <c r="S59" s="103"/>
      <c r="T59" s="278"/>
    </row>
    <row r="60" spans="2:20" ht="16.149999999999999" customHeight="1" x14ac:dyDescent="0.25">
      <c r="B60" s="347"/>
      <c r="C60" s="317"/>
      <c r="D60" s="175" t="s">
        <v>90</v>
      </c>
      <c r="E60" s="111"/>
      <c r="F60" s="11" t="s">
        <v>78</v>
      </c>
      <c r="G60" s="102"/>
      <c r="H60" s="173"/>
      <c r="I60" s="153">
        <f t="shared" si="26"/>
        <v>0</v>
      </c>
      <c r="J60" s="154">
        <f t="shared" si="27"/>
        <v>0</v>
      </c>
      <c r="K60" s="94"/>
      <c r="L60" s="32"/>
      <c r="M60" s="32"/>
      <c r="N60" s="32"/>
      <c r="O60" s="32"/>
      <c r="P60" s="32"/>
      <c r="Q60" s="27"/>
      <c r="R60" s="118">
        <f>SUM(K60:Q60)</f>
        <v>0</v>
      </c>
      <c r="S60" s="103"/>
      <c r="T60" s="278"/>
    </row>
    <row r="61" spans="2:20" ht="16.149999999999999" customHeight="1" x14ac:dyDescent="0.25">
      <c r="B61" s="347"/>
      <c r="C61" s="317"/>
      <c r="D61" s="175" t="s">
        <v>91</v>
      </c>
      <c r="E61" s="111"/>
      <c r="F61" s="11" t="s">
        <v>78</v>
      </c>
      <c r="G61" s="102"/>
      <c r="H61" s="173"/>
      <c r="I61" s="153">
        <f t="shared" si="26"/>
        <v>0</v>
      </c>
      <c r="J61" s="154">
        <f t="shared" si="27"/>
        <v>0</v>
      </c>
      <c r="K61" s="94"/>
      <c r="L61" s="32"/>
      <c r="M61" s="32"/>
      <c r="N61" s="32"/>
      <c r="O61" s="32"/>
      <c r="P61" s="32"/>
      <c r="Q61" s="27"/>
      <c r="R61" s="118">
        <f t="shared" si="28"/>
        <v>0</v>
      </c>
      <c r="S61" s="103"/>
      <c r="T61" s="278"/>
    </row>
    <row r="62" spans="2:20" ht="16.149999999999999" customHeight="1" x14ac:dyDescent="0.25">
      <c r="B62" s="347"/>
      <c r="C62" s="317"/>
      <c r="D62" s="175" t="s">
        <v>92</v>
      </c>
      <c r="E62" s="111"/>
      <c r="F62" s="11" t="s">
        <v>78</v>
      </c>
      <c r="G62" s="102"/>
      <c r="H62" s="173"/>
      <c r="I62" s="153">
        <f t="shared" si="26"/>
        <v>0</v>
      </c>
      <c r="J62" s="154">
        <f t="shared" si="27"/>
        <v>0</v>
      </c>
      <c r="K62" s="94"/>
      <c r="L62" s="32"/>
      <c r="M62" s="32"/>
      <c r="N62" s="32"/>
      <c r="O62" s="32"/>
      <c r="P62" s="32"/>
      <c r="Q62" s="27"/>
      <c r="R62" s="118">
        <f>SUM(K62:Q62)</f>
        <v>0</v>
      </c>
      <c r="S62" s="103"/>
      <c r="T62" s="278"/>
    </row>
    <row r="63" spans="2:20" ht="16.149999999999999" customHeight="1" x14ac:dyDescent="0.25">
      <c r="B63" s="347"/>
      <c r="C63" s="317"/>
      <c r="D63" s="175" t="s">
        <v>93</v>
      </c>
      <c r="E63" s="111"/>
      <c r="F63" s="11" t="s">
        <v>78</v>
      </c>
      <c r="G63" s="102"/>
      <c r="H63" s="173"/>
      <c r="I63" s="153">
        <f t="shared" si="26"/>
        <v>0</v>
      </c>
      <c r="J63" s="154">
        <f t="shared" si="27"/>
        <v>0</v>
      </c>
      <c r="K63" s="94"/>
      <c r="L63" s="33"/>
      <c r="M63" s="33"/>
      <c r="N63" s="33"/>
      <c r="O63" s="33"/>
      <c r="P63" s="33"/>
      <c r="Q63" s="27"/>
      <c r="R63" s="118">
        <f>SUM(K63:Q63)</f>
        <v>0</v>
      </c>
      <c r="S63" s="103"/>
      <c r="T63" s="281"/>
    </row>
    <row r="64" spans="2:20" ht="16.149999999999999" customHeight="1" thickBot="1" x14ac:dyDescent="0.3">
      <c r="B64" s="347"/>
      <c r="C64" s="317"/>
      <c r="D64" s="127"/>
      <c r="E64" s="113"/>
      <c r="F64" s="13"/>
      <c r="G64" s="263"/>
      <c r="H64" s="264"/>
      <c r="I64" s="241">
        <f t="shared" si="26"/>
        <v>0</v>
      </c>
      <c r="J64" s="242">
        <f t="shared" si="27"/>
        <v>0</v>
      </c>
      <c r="K64" s="261"/>
      <c r="L64" s="265"/>
      <c r="M64" s="265"/>
      <c r="N64" s="265"/>
      <c r="O64" s="265"/>
      <c r="P64" s="265"/>
      <c r="Q64" s="236"/>
      <c r="R64" s="237">
        <f t="shared" si="28"/>
        <v>0</v>
      </c>
      <c r="S64" s="106"/>
      <c r="T64" s="282"/>
    </row>
    <row r="65" spans="2:20" ht="16.149999999999999" customHeight="1" thickBot="1" x14ac:dyDescent="0.3">
      <c r="B65" s="347"/>
      <c r="C65" s="318"/>
      <c r="D65" s="249" t="s">
        <v>5</v>
      </c>
      <c r="E65" s="250"/>
      <c r="F65" s="250"/>
      <c r="G65" s="250"/>
      <c r="H65" s="251"/>
      <c r="I65" s="270">
        <f>SUM(I57:I64)</f>
        <v>0</v>
      </c>
      <c r="J65" s="271">
        <f>SUM(J57:J64)</f>
        <v>0</v>
      </c>
      <c r="K65" s="254">
        <f t="shared" ref="K65:Q65" si="29">SUM(K57:K64)</f>
        <v>0</v>
      </c>
      <c r="L65" s="255">
        <f t="shared" si="29"/>
        <v>0</v>
      </c>
      <c r="M65" s="255">
        <f t="shared" si="29"/>
        <v>0</v>
      </c>
      <c r="N65" s="255">
        <f t="shared" si="29"/>
        <v>0</v>
      </c>
      <c r="O65" s="255">
        <f t="shared" si="29"/>
        <v>0</v>
      </c>
      <c r="P65" s="255">
        <f t="shared" si="29"/>
        <v>0</v>
      </c>
      <c r="Q65" s="255">
        <f t="shared" si="29"/>
        <v>0</v>
      </c>
      <c r="R65" s="256">
        <f>SUM(K65:Q65)</f>
        <v>0</v>
      </c>
      <c r="S65" s="257">
        <f>SUM(S57:S64)</f>
        <v>0</v>
      </c>
      <c r="T65" s="258"/>
    </row>
    <row r="66" spans="2:20" ht="30" customHeight="1" x14ac:dyDescent="0.25">
      <c r="B66" s="347" t="s">
        <v>10</v>
      </c>
      <c r="C66" s="317" t="s">
        <v>111</v>
      </c>
      <c r="D66" s="128" t="s">
        <v>1</v>
      </c>
      <c r="E66" s="274" t="s">
        <v>11</v>
      </c>
      <c r="F66" s="8" t="s">
        <v>3</v>
      </c>
      <c r="G66" s="231" t="s">
        <v>101</v>
      </c>
      <c r="H66" s="232" t="s">
        <v>113</v>
      </c>
      <c r="I66" s="233" t="s">
        <v>29</v>
      </c>
      <c r="J66" s="234" t="s">
        <v>30</v>
      </c>
      <c r="K66" s="243">
        <f>K$20</f>
        <v>46113</v>
      </c>
      <c r="L66" s="244">
        <f t="shared" ref="L66:P66" si="30">L$20</f>
        <v>46478</v>
      </c>
      <c r="M66" s="244">
        <f t="shared" si="30"/>
        <v>46844</v>
      </c>
      <c r="N66" s="244">
        <f t="shared" si="30"/>
        <v>47209</v>
      </c>
      <c r="O66" s="244">
        <f t="shared" si="30"/>
        <v>47574</v>
      </c>
      <c r="P66" s="244">
        <f t="shared" si="30"/>
        <v>47939</v>
      </c>
      <c r="Q66" s="245" t="s">
        <v>35</v>
      </c>
      <c r="R66" s="246" t="s">
        <v>37</v>
      </c>
      <c r="S66" s="107" t="s">
        <v>15</v>
      </c>
      <c r="T66" s="280" t="s">
        <v>4</v>
      </c>
    </row>
    <row r="67" spans="2:20" ht="16.149999999999999" customHeight="1" x14ac:dyDescent="0.25">
      <c r="B67" s="347"/>
      <c r="C67" s="317"/>
      <c r="D67" s="126" t="s">
        <v>201</v>
      </c>
      <c r="E67" s="111"/>
      <c r="F67" s="11" t="s">
        <v>204</v>
      </c>
      <c r="G67" s="99"/>
      <c r="H67" s="168"/>
      <c r="I67" s="153">
        <f>+G67*E67</f>
        <v>0</v>
      </c>
      <c r="J67" s="154">
        <f>+H67*E67</f>
        <v>0</v>
      </c>
      <c r="K67" s="306"/>
      <c r="L67" s="307"/>
      <c r="M67" s="307"/>
      <c r="N67" s="307"/>
      <c r="O67" s="307"/>
      <c r="P67" s="307"/>
      <c r="Q67" s="308"/>
      <c r="R67" s="118">
        <f>SUM(K67:Q67)</f>
        <v>0</v>
      </c>
      <c r="S67" s="103"/>
      <c r="T67" s="278" t="s">
        <v>186</v>
      </c>
    </row>
    <row r="68" spans="2:20" ht="16.149999999999999" customHeight="1" x14ac:dyDescent="0.25">
      <c r="B68" s="347"/>
      <c r="C68" s="317"/>
      <c r="D68" s="127" t="s">
        <v>203</v>
      </c>
      <c r="E68" s="113"/>
      <c r="F68" s="11" t="s">
        <v>204</v>
      </c>
      <c r="G68" s="101"/>
      <c r="H68" s="172"/>
      <c r="I68" s="153">
        <f>+G68*E68</f>
        <v>0</v>
      </c>
      <c r="J68" s="154">
        <f>+H68*E68</f>
        <v>0</v>
      </c>
      <c r="K68" s="309"/>
      <c r="L68" s="310"/>
      <c r="M68" s="310"/>
      <c r="N68" s="310"/>
      <c r="O68" s="310"/>
      <c r="P68" s="310"/>
      <c r="Q68" s="311"/>
      <c r="R68" s="118">
        <f>SUM(K68:Q68)</f>
        <v>0</v>
      </c>
      <c r="S68" s="106"/>
      <c r="T68" s="279"/>
    </row>
    <row r="69" spans="2:20" ht="16.149999999999999" customHeight="1" x14ac:dyDescent="0.25">
      <c r="B69" s="347"/>
      <c r="C69" s="317"/>
      <c r="D69" s="127"/>
      <c r="E69" s="113"/>
      <c r="F69" s="13"/>
      <c r="G69" s="101"/>
      <c r="H69" s="172"/>
      <c r="I69" s="241">
        <v>0</v>
      </c>
      <c r="J69" s="242">
        <v>0</v>
      </c>
      <c r="K69" s="309"/>
      <c r="L69" s="310"/>
      <c r="M69" s="310"/>
      <c r="N69" s="310"/>
      <c r="O69" s="310"/>
      <c r="P69" s="310"/>
      <c r="Q69" s="311"/>
      <c r="R69" s="118">
        <f>SUM(K69:Q69)</f>
        <v>0</v>
      </c>
      <c r="S69" s="106"/>
      <c r="T69" s="279"/>
    </row>
    <row r="70" spans="2:20" ht="16.149999999999999" customHeight="1" thickBot="1" x14ac:dyDescent="0.3">
      <c r="B70" s="347"/>
      <c r="C70" s="317"/>
      <c r="D70" s="127"/>
      <c r="E70" s="113"/>
      <c r="F70" s="13"/>
      <c r="G70" s="101"/>
      <c r="H70" s="172"/>
      <c r="I70" s="241">
        <f>+G70*E70</f>
        <v>0</v>
      </c>
      <c r="J70" s="242">
        <f>+H70*E70</f>
        <v>0</v>
      </c>
      <c r="K70" s="312"/>
      <c r="L70" s="313"/>
      <c r="M70" s="313"/>
      <c r="N70" s="313"/>
      <c r="O70" s="313"/>
      <c r="P70" s="314"/>
      <c r="Q70" s="315"/>
      <c r="R70" s="237">
        <f>SUM(K70:Q70)</f>
        <v>0</v>
      </c>
      <c r="S70" s="106"/>
      <c r="T70" s="279"/>
    </row>
    <row r="71" spans="2:20" ht="16.149999999999999" customHeight="1" thickBot="1" x14ac:dyDescent="0.3">
      <c r="B71" s="352"/>
      <c r="C71" s="351"/>
      <c r="D71" s="249" t="s">
        <v>5</v>
      </c>
      <c r="E71" s="266"/>
      <c r="F71" s="266"/>
      <c r="G71" s="266"/>
      <c r="H71" s="273"/>
      <c r="I71" s="270">
        <f t="shared" ref="I71:Q71" si="31">SUM(I67:I70)</f>
        <v>0</v>
      </c>
      <c r="J71" s="271">
        <f t="shared" si="31"/>
        <v>0</v>
      </c>
      <c r="K71" s="254">
        <f t="shared" si="31"/>
        <v>0</v>
      </c>
      <c r="L71" s="255">
        <f t="shared" si="31"/>
        <v>0</v>
      </c>
      <c r="M71" s="255">
        <f t="shared" si="31"/>
        <v>0</v>
      </c>
      <c r="N71" s="255">
        <f t="shared" si="31"/>
        <v>0</v>
      </c>
      <c r="O71" s="255">
        <f t="shared" si="31"/>
        <v>0</v>
      </c>
      <c r="P71" s="255">
        <f t="shared" si="31"/>
        <v>0</v>
      </c>
      <c r="Q71" s="255">
        <f t="shared" si="31"/>
        <v>0</v>
      </c>
      <c r="R71" s="256">
        <f>SUM(K71:Q71)</f>
        <v>0</v>
      </c>
      <c r="S71" s="257">
        <f>SUM(S67:S70)</f>
        <v>0</v>
      </c>
      <c r="T71" s="258"/>
    </row>
    <row r="72" spans="2:20" ht="10.15" customHeight="1" thickBot="1" x14ac:dyDescent="0.3">
      <c r="B72" s="4"/>
      <c r="C72" s="4"/>
      <c r="D72" s="78"/>
      <c r="E72" s="79"/>
      <c r="F72" s="80"/>
      <c r="G72" s="81"/>
      <c r="H72" s="81"/>
      <c r="I72" s="81"/>
      <c r="J72" s="81"/>
      <c r="K72" s="82"/>
      <c r="L72" s="82"/>
      <c r="M72" s="82"/>
      <c r="N72" s="82"/>
      <c r="O72" s="82"/>
      <c r="P72" s="82"/>
      <c r="Q72" s="82"/>
      <c r="R72" s="82"/>
      <c r="S72" s="82"/>
      <c r="T72" s="83"/>
    </row>
    <row r="73" spans="2:20" ht="30" customHeight="1" thickTop="1" thickBot="1" x14ac:dyDescent="0.3">
      <c r="B73" s="4"/>
      <c r="C73" s="4"/>
      <c r="D73" s="4"/>
      <c r="E73" s="15"/>
      <c r="F73" s="10"/>
      <c r="G73" s="4"/>
      <c r="H73" s="4"/>
      <c r="I73" s="4"/>
      <c r="J73" s="4"/>
      <c r="K73" s="132">
        <f>K$20</f>
        <v>46113</v>
      </c>
      <c r="L73" s="133">
        <f t="shared" ref="L73:P73" si="32">L$20</f>
        <v>46478</v>
      </c>
      <c r="M73" s="133">
        <f t="shared" si="32"/>
        <v>46844</v>
      </c>
      <c r="N73" s="133">
        <f t="shared" si="32"/>
        <v>47209</v>
      </c>
      <c r="O73" s="133">
        <f t="shared" si="32"/>
        <v>47574</v>
      </c>
      <c r="P73" s="133">
        <f t="shared" si="32"/>
        <v>47939</v>
      </c>
      <c r="Q73" s="134" t="s">
        <v>43</v>
      </c>
      <c r="R73" s="135" t="s">
        <v>37</v>
      </c>
      <c r="S73" s="136" t="s">
        <v>169</v>
      </c>
      <c r="T73" s="4"/>
    </row>
    <row r="74" spans="2:20" ht="25.35" customHeight="1" thickTop="1" x14ac:dyDescent="0.25">
      <c r="B74" s="4"/>
      <c r="C74" s="4"/>
      <c r="D74" s="4"/>
      <c r="E74" s="15"/>
      <c r="F74" s="10"/>
      <c r="G74" s="4"/>
      <c r="H74" s="4"/>
      <c r="I74" s="334" t="s">
        <v>12</v>
      </c>
      <c r="J74" s="335"/>
      <c r="K74" s="137">
        <f t="shared" ref="K74:Q74" si="33">SUMIF($D20:$D71,"合計",K20:K71)</f>
        <v>0</v>
      </c>
      <c r="L74" s="138">
        <f t="shared" si="33"/>
        <v>0</v>
      </c>
      <c r="M74" s="138">
        <f t="shared" si="33"/>
        <v>0</v>
      </c>
      <c r="N74" s="138">
        <f t="shared" si="33"/>
        <v>0</v>
      </c>
      <c r="O74" s="138">
        <f t="shared" si="33"/>
        <v>0</v>
      </c>
      <c r="P74" s="138">
        <f t="shared" si="33"/>
        <v>0</v>
      </c>
      <c r="Q74" s="139">
        <f t="shared" si="33"/>
        <v>0</v>
      </c>
      <c r="R74" s="146">
        <f>SUM(K74:Q74)</f>
        <v>0</v>
      </c>
      <c r="S74" s="147">
        <f>SUMIF($D20:$D71,"合計",S20:S71)</f>
        <v>0</v>
      </c>
    </row>
    <row r="75" spans="2:20" ht="25.35" customHeight="1" x14ac:dyDescent="0.25">
      <c r="B75" s="4"/>
      <c r="C75" s="4"/>
      <c r="D75" s="4"/>
      <c r="E75" s="15"/>
      <c r="F75" s="10"/>
      <c r="G75" s="4"/>
      <c r="H75" s="4"/>
      <c r="I75" s="129" t="s">
        <v>106</v>
      </c>
      <c r="J75" s="98">
        <v>0.1</v>
      </c>
      <c r="K75" s="140">
        <f t="shared" ref="K75:Q75" si="34">+K74*$J$75</f>
        <v>0</v>
      </c>
      <c r="L75" s="141">
        <f t="shared" si="34"/>
        <v>0</v>
      </c>
      <c r="M75" s="141">
        <f t="shared" si="34"/>
        <v>0</v>
      </c>
      <c r="N75" s="141">
        <f t="shared" si="34"/>
        <v>0</v>
      </c>
      <c r="O75" s="141">
        <f>+O74*$J$75</f>
        <v>0</v>
      </c>
      <c r="P75" s="141">
        <f t="shared" si="34"/>
        <v>0</v>
      </c>
      <c r="Q75" s="142">
        <f t="shared" si="34"/>
        <v>0</v>
      </c>
      <c r="R75" s="148">
        <f>SUM(K75:Q75)</f>
        <v>0</v>
      </c>
      <c r="S75" s="149">
        <f t="shared" ref="S75" si="35">+S74*$J$75</f>
        <v>0</v>
      </c>
    </row>
    <row r="76" spans="2:20" ht="25.35" customHeight="1" thickBot="1" x14ac:dyDescent="0.3">
      <c r="C76" s="4"/>
      <c r="D76" s="4"/>
      <c r="E76" s="15"/>
      <c r="F76" s="235"/>
      <c r="G76" s="4"/>
      <c r="H76" s="4"/>
      <c r="I76" s="332" t="s">
        <v>13</v>
      </c>
      <c r="J76" s="333"/>
      <c r="K76" s="143">
        <f>SUM(K74:K75)</f>
        <v>0</v>
      </c>
      <c r="L76" s="144">
        <f t="shared" ref="L76:Q76" si="36">SUM(L74:L75)</f>
        <v>0</v>
      </c>
      <c r="M76" s="144">
        <f t="shared" si="36"/>
        <v>0</v>
      </c>
      <c r="N76" s="144">
        <f t="shared" si="36"/>
        <v>0</v>
      </c>
      <c r="O76" s="144">
        <f t="shared" si="36"/>
        <v>0</v>
      </c>
      <c r="P76" s="144">
        <f t="shared" si="36"/>
        <v>0</v>
      </c>
      <c r="Q76" s="144">
        <f t="shared" si="36"/>
        <v>0</v>
      </c>
      <c r="R76" s="150">
        <f>SUM(R74:R75)</f>
        <v>0</v>
      </c>
      <c r="S76" s="145">
        <f t="shared" ref="S76" si="37">SUM(S74:S75)</f>
        <v>0</v>
      </c>
    </row>
    <row r="77" spans="2:20" ht="16.149999999999999" customHeight="1" thickTop="1" x14ac:dyDescent="0.25"/>
    <row r="82" spans="2:2" x14ac:dyDescent="0.25">
      <c r="B82" s="277"/>
    </row>
  </sheetData>
  <mergeCells count="28">
    <mergeCell ref="C14:D14"/>
    <mergeCell ref="C15:D15"/>
    <mergeCell ref="E12:H12"/>
    <mergeCell ref="E14:F14"/>
    <mergeCell ref="E15:F15"/>
    <mergeCell ref="G14:H14"/>
    <mergeCell ref="G15:H15"/>
    <mergeCell ref="T17:T20"/>
    <mergeCell ref="K17:S17"/>
    <mergeCell ref="R18:R20"/>
    <mergeCell ref="S18:S20"/>
    <mergeCell ref="I76:J76"/>
    <mergeCell ref="I74:J74"/>
    <mergeCell ref="Q18:Q19"/>
    <mergeCell ref="B17:J19"/>
    <mergeCell ref="C56:C65"/>
    <mergeCell ref="B56:B65"/>
    <mergeCell ref="C38:C46"/>
    <mergeCell ref="B31:B46"/>
    <mergeCell ref="C66:C71"/>
    <mergeCell ref="B66:B71"/>
    <mergeCell ref="B20:B30"/>
    <mergeCell ref="C25:C30"/>
    <mergeCell ref="C20:C24"/>
    <mergeCell ref="C31:C37"/>
    <mergeCell ref="C52:C55"/>
    <mergeCell ref="B47:B55"/>
    <mergeCell ref="C47:C51"/>
  </mergeCells>
  <phoneticPr fontId="20"/>
  <pageMargins left="0.51181102362204722" right="0.55118110236220474" top="0.55118110236220474" bottom="0.6692913385826772" header="0.27559055118110237" footer="0.31496062992125984"/>
  <pageSetup paperSize="8" scale="52" orientation="landscape" r:id="rId1"/>
  <headerFooter alignWithMargins="0">
    <oddFooter>&amp;C&amp;P/&amp;N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pageSetUpPr fitToPage="1"/>
  </sheetPr>
  <dimension ref="A12:T76"/>
  <sheetViews>
    <sheetView showGridLines="0" view="pageBreakPreview" topLeftCell="A23" zoomScale="70" zoomScaleNormal="55" zoomScaleSheetLayoutView="70" workbookViewId="0">
      <selection activeCell="K21" sqref="K21"/>
    </sheetView>
  </sheetViews>
  <sheetFormatPr defaultColWidth="9" defaultRowHeight="15.75" x14ac:dyDescent="0.25"/>
  <cols>
    <col min="1" max="1" width="1.75" style="3" customWidth="1"/>
    <col min="2" max="2" width="15.75" style="1" customWidth="1"/>
    <col min="3" max="3" width="13.5" style="1" customWidth="1"/>
    <col min="4" max="4" width="30.5" style="1" customWidth="1"/>
    <col min="5" max="5" width="8.75" style="14" customWidth="1"/>
    <col min="6" max="6" width="9.125" style="9" customWidth="1"/>
    <col min="7" max="18" width="20" style="1" customWidth="1"/>
    <col min="19" max="19" width="19.125" style="1" customWidth="1"/>
    <col min="20" max="20" width="32.375" style="1" customWidth="1"/>
    <col min="21" max="16384" width="9" style="3"/>
  </cols>
  <sheetData>
    <row r="12" spans="1:20" ht="26.25" customHeight="1" x14ac:dyDescent="0.25">
      <c r="B12" s="174" t="s">
        <v>77</v>
      </c>
      <c r="D12" s="23"/>
      <c r="E12" s="358"/>
      <c r="F12" s="359"/>
      <c r="G12" s="359"/>
      <c r="H12" s="359"/>
      <c r="I12" s="368"/>
      <c r="J12" s="369"/>
      <c r="T12" s="2"/>
    </row>
    <row r="13" spans="1:20" ht="6.75" customHeight="1" x14ac:dyDescent="0.25">
      <c r="B13" s="22"/>
      <c r="D13" s="23"/>
      <c r="E13" s="24"/>
      <c r="F13" s="25"/>
      <c r="G13" s="25"/>
      <c r="H13" s="25"/>
      <c r="I13" s="23"/>
      <c r="J13" s="26"/>
      <c r="T13" s="2"/>
    </row>
    <row r="14" spans="1:20" ht="21.4" customHeight="1" x14ac:dyDescent="0.25">
      <c r="B14" s="20" t="s">
        <v>34</v>
      </c>
      <c r="C14" s="354"/>
      <c r="D14" s="355"/>
      <c r="E14" s="360" t="s">
        <v>46</v>
      </c>
      <c r="F14" s="361"/>
      <c r="G14" s="370"/>
      <c r="H14" s="371"/>
      <c r="I14" s="371"/>
      <c r="J14" s="26"/>
      <c r="T14" s="2"/>
    </row>
    <row r="15" spans="1:20" ht="21.4" customHeight="1" x14ac:dyDescent="0.25">
      <c r="B15" s="108" t="s">
        <v>36</v>
      </c>
      <c r="C15" s="356"/>
      <c r="D15" s="357"/>
      <c r="E15" s="362" t="s">
        <v>45</v>
      </c>
      <c r="F15" s="363"/>
      <c r="G15" s="372"/>
      <c r="H15" s="373"/>
      <c r="I15" s="373"/>
      <c r="J15" s="166"/>
      <c r="T15" s="2"/>
    </row>
    <row r="16" spans="1:20" ht="21.4" customHeight="1" thickBot="1" x14ac:dyDescent="0.35">
      <c r="A16" s="26"/>
      <c r="B16" s="162"/>
      <c r="C16" s="163"/>
      <c r="D16" s="163"/>
      <c r="E16" s="164"/>
      <c r="F16" s="165"/>
      <c r="G16" s="163"/>
      <c r="H16" s="163"/>
      <c r="I16" s="163"/>
      <c r="J16" s="26"/>
      <c r="T16" s="2"/>
    </row>
    <row r="17" spans="2:20" ht="21.4" customHeight="1" thickBot="1" x14ac:dyDescent="0.3">
      <c r="B17" s="338"/>
      <c r="C17" s="339"/>
      <c r="D17" s="339"/>
      <c r="E17" s="339"/>
      <c r="F17" s="339"/>
      <c r="G17" s="339"/>
      <c r="H17" s="339"/>
      <c r="I17" s="339"/>
      <c r="J17" s="340"/>
      <c r="K17" s="374" t="s">
        <v>53</v>
      </c>
      <c r="L17" s="324"/>
      <c r="M17" s="324"/>
      <c r="N17" s="324"/>
      <c r="O17" s="324"/>
      <c r="P17" s="324"/>
      <c r="Q17" s="324"/>
      <c r="R17" s="324"/>
      <c r="S17" s="325"/>
      <c r="T17" s="321" t="s">
        <v>4</v>
      </c>
    </row>
    <row r="18" spans="2:20" ht="21.4" customHeight="1" x14ac:dyDescent="0.25">
      <c r="B18" s="341"/>
      <c r="C18" s="342"/>
      <c r="D18" s="342"/>
      <c r="E18" s="342"/>
      <c r="F18" s="342"/>
      <c r="G18" s="342"/>
      <c r="H18" s="342"/>
      <c r="I18" s="342"/>
      <c r="J18" s="343"/>
      <c r="K18" s="92">
        <v>1</v>
      </c>
      <c r="L18" s="21">
        <f>+K18+1</f>
        <v>2</v>
      </c>
      <c r="M18" s="21">
        <f>+L18+1</f>
        <v>3</v>
      </c>
      <c r="N18" s="21">
        <f>+M18+1</f>
        <v>4</v>
      </c>
      <c r="O18" s="21">
        <f>+N18+1</f>
        <v>5</v>
      </c>
      <c r="P18" s="29">
        <f>+O18+1</f>
        <v>6</v>
      </c>
      <c r="Q18" s="336" t="s">
        <v>35</v>
      </c>
      <c r="R18" s="326" t="s">
        <v>37</v>
      </c>
      <c r="S18" s="329" t="s">
        <v>15</v>
      </c>
      <c r="T18" s="322"/>
    </row>
    <row r="19" spans="2:20" ht="21.4" customHeight="1" thickBot="1" x14ac:dyDescent="0.3">
      <c r="B19" s="344"/>
      <c r="C19" s="345"/>
      <c r="D19" s="345"/>
      <c r="E19" s="345"/>
      <c r="F19" s="345"/>
      <c r="G19" s="345"/>
      <c r="H19" s="345"/>
      <c r="I19" s="345"/>
      <c r="J19" s="346"/>
      <c r="K19" s="120">
        <v>6</v>
      </c>
      <c r="L19" s="121">
        <v>12</v>
      </c>
      <c r="M19" s="121">
        <v>12</v>
      </c>
      <c r="N19" s="121">
        <v>12</v>
      </c>
      <c r="O19" s="121">
        <v>12</v>
      </c>
      <c r="P19" s="122">
        <v>12</v>
      </c>
      <c r="Q19" s="337"/>
      <c r="R19" s="327"/>
      <c r="S19" s="330"/>
      <c r="T19" s="322"/>
    </row>
    <row r="20" spans="2:20" ht="38.25" customHeight="1" thickTop="1" x14ac:dyDescent="0.25">
      <c r="B20" s="366" t="s">
        <v>0</v>
      </c>
      <c r="C20" s="367" t="s">
        <v>47</v>
      </c>
      <c r="D20" s="276" t="s">
        <v>1</v>
      </c>
      <c r="E20" s="109" t="s">
        <v>2</v>
      </c>
      <c r="F20" s="275" t="s">
        <v>3</v>
      </c>
      <c r="G20" s="110" t="s">
        <v>49</v>
      </c>
      <c r="H20" s="167" t="s">
        <v>50</v>
      </c>
      <c r="I20" s="151" t="s">
        <v>51</v>
      </c>
      <c r="J20" s="152" t="s">
        <v>52</v>
      </c>
      <c r="K20" s="93">
        <v>46113</v>
      </c>
      <c r="L20" s="90">
        <f>EDATE(K20,12)</f>
        <v>46478</v>
      </c>
      <c r="M20" s="90">
        <f t="shared" ref="M20:P20" si="0">EDATE(L20,12)</f>
        <v>46844</v>
      </c>
      <c r="N20" s="90">
        <f t="shared" si="0"/>
        <v>47209</v>
      </c>
      <c r="O20" s="90">
        <f t="shared" si="0"/>
        <v>47574</v>
      </c>
      <c r="P20" s="90">
        <f t="shared" si="0"/>
        <v>47939</v>
      </c>
      <c r="Q20" s="31" t="s">
        <v>35</v>
      </c>
      <c r="R20" s="328"/>
      <c r="S20" s="331"/>
      <c r="T20" s="323"/>
    </row>
    <row r="21" spans="2:20" ht="16.149999999999999" customHeight="1" x14ac:dyDescent="0.25">
      <c r="B21" s="320"/>
      <c r="C21" s="317"/>
      <c r="D21" s="123" t="s">
        <v>24</v>
      </c>
      <c r="E21" s="112">
        <v>25</v>
      </c>
      <c r="F21" s="89" t="s">
        <v>23</v>
      </c>
      <c r="G21" s="99">
        <f>250000/12</f>
        <v>20833.333333333332</v>
      </c>
      <c r="H21" s="168">
        <f>G21*0.8</f>
        <v>16666.666666666668</v>
      </c>
      <c r="I21" s="153">
        <f>+G21*E21</f>
        <v>520833.33333333331</v>
      </c>
      <c r="J21" s="154">
        <f>+H21*E21</f>
        <v>416666.66666666669</v>
      </c>
      <c r="K21" s="130">
        <f t="shared" ref="K21:P23" si="1">+$J21*K$19</f>
        <v>2500000</v>
      </c>
      <c r="L21" s="114">
        <f t="shared" si="1"/>
        <v>5000000</v>
      </c>
      <c r="M21" s="114">
        <f t="shared" si="1"/>
        <v>5000000</v>
      </c>
      <c r="N21" s="114">
        <f t="shared" si="1"/>
        <v>5000000</v>
      </c>
      <c r="O21" s="115">
        <f t="shared" si="1"/>
        <v>5000000</v>
      </c>
      <c r="P21" s="115">
        <f t="shared" si="1"/>
        <v>5000000</v>
      </c>
      <c r="Q21" s="27"/>
      <c r="R21" s="118">
        <f>SUM(K21:Q21)</f>
        <v>27500000</v>
      </c>
      <c r="S21" s="103"/>
      <c r="T21" s="278"/>
    </row>
    <row r="22" spans="2:20" ht="16.149999999999999" customHeight="1" x14ac:dyDescent="0.25">
      <c r="B22" s="320"/>
      <c r="C22" s="317"/>
      <c r="D22" s="124" t="s">
        <v>25</v>
      </c>
      <c r="E22" s="111">
        <v>5</v>
      </c>
      <c r="F22" s="11" t="s">
        <v>23</v>
      </c>
      <c r="G22" s="99">
        <f>120000/12</f>
        <v>10000</v>
      </c>
      <c r="H22" s="168">
        <f>G22*0.8</f>
        <v>8000</v>
      </c>
      <c r="I22" s="153">
        <f>+G22*E22</f>
        <v>50000</v>
      </c>
      <c r="J22" s="154">
        <f>+H22*E22</f>
        <v>40000</v>
      </c>
      <c r="K22" s="130">
        <f t="shared" si="1"/>
        <v>240000</v>
      </c>
      <c r="L22" s="114">
        <f t="shared" si="1"/>
        <v>480000</v>
      </c>
      <c r="M22" s="114">
        <f t="shared" si="1"/>
        <v>480000</v>
      </c>
      <c r="N22" s="114">
        <f t="shared" si="1"/>
        <v>480000</v>
      </c>
      <c r="O22" s="115">
        <f t="shared" si="1"/>
        <v>480000</v>
      </c>
      <c r="P22" s="115">
        <f t="shared" si="1"/>
        <v>480000</v>
      </c>
      <c r="Q22" s="27"/>
      <c r="R22" s="118">
        <f t="shared" ref="R22:R23" si="2">SUM(K22:Q22)</f>
        <v>2640000</v>
      </c>
      <c r="S22" s="103"/>
      <c r="T22" s="278"/>
    </row>
    <row r="23" spans="2:20" ht="16.149999999999999" customHeight="1" x14ac:dyDescent="0.25">
      <c r="B23" s="320"/>
      <c r="C23" s="317"/>
      <c r="D23" s="124"/>
      <c r="E23" s="111"/>
      <c r="F23" s="11"/>
      <c r="G23" s="99"/>
      <c r="H23" s="168"/>
      <c r="I23" s="153">
        <f>+G23*E23</f>
        <v>0</v>
      </c>
      <c r="J23" s="154">
        <f>+H23*E23</f>
        <v>0</v>
      </c>
      <c r="K23" s="130">
        <f t="shared" si="1"/>
        <v>0</v>
      </c>
      <c r="L23" s="114">
        <f t="shared" si="1"/>
        <v>0</v>
      </c>
      <c r="M23" s="114">
        <f t="shared" si="1"/>
        <v>0</v>
      </c>
      <c r="N23" s="114">
        <f t="shared" si="1"/>
        <v>0</v>
      </c>
      <c r="O23" s="115">
        <f t="shared" si="1"/>
        <v>0</v>
      </c>
      <c r="P23" s="115">
        <f t="shared" si="1"/>
        <v>0</v>
      </c>
      <c r="Q23" s="27"/>
      <c r="R23" s="118">
        <f t="shared" si="2"/>
        <v>0</v>
      </c>
      <c r="S23" s="103"/>
      <c r="T23" s="278"/>
    </row>
    <row r="24" spans="2:20" ht="16.149999999999999" customHeight="1" x14ac:dyDescent="0.25">
      <c r="B24" s="320"/>
      <c r="C24" s="317"/>
      <c r="D24" s="87" t="s">
        <v>5</v>
      </c>
      <c r="E24" s="16"/>
      <c r="F24" s="16"/>
      <c r="G24" s="16"/>
      <c r="H24" s="169"/>
      <c r="I24" s="157"/>
      <c r="J24" s="158"/>
      <c r="K24" s="95">
        <f>SUM(K21:K23)</f>
        <v>2740000</v>
      </c>
      <c r="L24" s="35">
        <f t="shared" ref="L24:Q24" si="3">SUM(L21:L23)</f>
        <v>5480000</v>
      </c>
      <c r="M24" s="35">
        <f t="shared" si="3"/>
        <v>5480000</v>
      </c>
      <c r="N24" s="35">
        <f t="shared" si="3"/>
        <v>5480000</v>
      </c>
      <c r="O24" s="35">
        <f t="shared" si="3"/>
        <v>5480000</v>
      </c>
      <c r="P24" s="35">
        <f t="shared" si="3"/>
        <v>5480000</v>
      </c>
      <c r="Q24" s="35">
        <f t="shared" si="3"/>
        <v>0</v>
      </c>
      <c r="R24" s="119">
        <f>SUM(K24:Q24)</f>
        <v>30140000</v>
      </c>
      <c r="S24" s="104">
        <f>SUM(S21:S23)</f>
        <v>0</v>
      </c>
      <c r="T24" s="283"/>
    </row>
    <row r="25" spans="2:20" ht="30" customHeight="1" x14ac:dyDescent="0.25">
      <c r="B25" s="320"/>
      <c r="C25" s="317" t="s">
        <v>6</v>
      </c>
      <c r="D25" s="125" t="s">
        <v>1</v>
      </c>
      <c r="E25" s="17" t="s">
        <v>2</v>
      </c>
      <c r="F25" s="6" t="s">
        <v>3</v>
      </c>
      <c r="G25" s="100" t="s">
        <v>49</v>
      </c>
      <c r="H25" s="170" t="s">
        <v>50</v>
      </c>
      <c r="I25" s="155" t="s">
        <v>51</v>
      </c>
      <c r="J25" s="156" t="s">
        <v>52</v>
      </c>
      <c r="K25" s="96">
        <f>K$20</f>
        <v>46113</v>
      </c>
      <c r="L25" s="91">
        <f t="shared" ref="L25:P25" si="4">L$20</f>
        <v>46478</v>
      </c>
      <c r="M25" s="91">
        <f t="shared" si="4"/>
        <v>46844</v>
      </c>
      <c r="N25" s="91">
        <f t="shared" si="4"/>
        <v>47209</v>
      </c>
      <c r="O25" s="91">
        <f t="shared" si="4"/>
        <v>47574</v>
      </c>
      <c r="P25" s="91">
        <f t="shared" si="4"/>
        <v>47939</v>
      </c>
      <c r="Q25" s="30" t="s">
        <v>35</v>
      </c>
      <c r="R25" s="12" t="s">
        <v>37</v>
      </c>
      <c r="S25" s="105" t="s">
        <v>15</v>
      </c>
      <c r="T25" s="284" t="s">
        <v>4</v>
      </c>
    </row>
    <row r="26" spans="2:20" ht="16.149999999999999" customHeight="1" x14ac:dyDescent="0.25">
      <c r="B26" s="320"/>
      <c r="C26" s="317"/>
      <c r="D26" s="124" t="s">
        <v>24</v>
      </c>
      <c r="E26" s="111">
        <v>25</v>
      </c>
      <c r="F26" s="11" t="s">
        <v>23</v>
      </c>
      <c r="G26" s="99">
        <v>2500</v>
      </c>
      <c r="H26" s="168">
        <v>2000</v>
      </c>
      <c r="I26" s="153">
        <f>+G26*E26</f>
        <v>62500</v>
      </c>
      <c r="J26" s="154">
        <f>+H26*E26</f>
        <v>50000</v>
      </c>
      <c r="K26" s="130">
        <f>+$J26*K$19</f>
        <v>300000</v>
      </c>
      <c r="L26" s="114">
        <f t="shared" ref="L26:P29" si="5">+$J26*L$19</f>
        <v>600000</v>
      </c>
      <c r="M26" s="114">
        <f t="shared" si="5"/>
        <v>600000</v>
      </c>
      <c r="N26" s="114">
        <f t="shared" si="5"/>
        <v>600000</v>
      </c>
      <c r="O26" s="115">
        <f t="shared" si="5"/>
        <v>600000</v>
      </c>
      <c r="P26" s="115">
        <f t="shared" si="5"/>
        <v>600000</v>
      </c>
      <c r="Q26" s="28"/>
      <c r="R26" s="118">
        <f>SUM(K26:Q26)</f>
        <v>3300000</v>
      </c>
      <c r="S26" s="103"/>
      <c r="T26" s="278"/>
    </row>
    <row r="27" spans="2:20" ht="16.149999999999999" customHeight="1" x14ac:dyDescent="0.25">
      <c r="B27" s="320"/>
      <c r="C27" s="317"/>
      <c r="D27" s="124" t="s">
        <v>25</v>
      </c>
      <c r="E27" s="111">
        <v>5</v>
      </c>
      <c r="F27" s="11" t="s">
        <v>23</v>
      </c>
      <c r="G27" s="99">
        <v>6000</v>
      </c>
      <c r="H27" s="168">
        <v>5500</v>
      </c>
      <c r="I27" s="153">
        <f>+G27*E27</f>
        <v>30000</v>
      </c>
      <c r="J27" s="154">
        <f>+H27*E27</f>
        <v>27500</v>
      </c>
      <c r="K27" s="130">
        <f t="shared" ref="K27:K29" si="6">+$J27*K$19</f>
        <v>165000</v>
      </c>
      <c r="L27" s="115">
        <f t="shared" si="5"/>
        <v>330000</v>
      </c>
      <c r="M27" s="115">
        <f t="shared" si="5"/>
        <v>330000</v>
      </c>
      <c r="N27" s="115">
        <f t="shared" si="5"/>
        <v>330000</v>
      </c>
      <c r="O27" s="115">
        <f t="shared" si="5"/>
        <v>330000</v>
      </c>
      <c r="P27" s="115">
        <f t="shared" si="5"/>
        <v>330000</v>
      </c>
      <c r="Q27" s="28"/>
      <c r="R27" s="118">
        <f t="shared" ref="R27:R29" si="7">SUM(K27:Q27)</f>
        <v>1815000</v>
      </c>
      <c r="S27" s="103"/>
      <c r="T27" s="278"/>
    </row>
    <row r="28" spans="2:20" ht="16.149999999999999" customHeight="1" x14ac:dyDescent="0.25">
      <c r="B28" s="320"/>
      <c r="C28" s="317"/>
      <c r="D28" s="126"/>
      <c r="E28" s="111"/>
      <c r="F28" s="11"/>
      <c r="G28" s="99"/>
      <c r="H28" s="168"/>
      <c r="I28" s="153">
        <f>+G28*E28</f>
        <v>0</v>
      </c>
      <c r="J28" s="154">
        <f>+H28*E28</f>
        <v>0</v>
      </c>
      <c r="K28" s="130">
        <f t="shared" si="6"/>
        <v>0</v>
      </c>
      <c r="L28" s="115">
        <f t="shared" si="5"/>
        <v>0</v>
      </c>
      <c r="M28" s="115">
        <f t="shared" si="5"/>
        <v>0</v>
      </c>
      <c r="N28" s="115">
        <f t="shared" si="5"/>
        <v>0</v>
      </c>
      <c r="O28" s="115">
        <f t="shared" si="5"/>
        <v>0</v>
      </c>
      <c r="P28" s="115">
        <f t="shared" si="5"/>
        <v>0</v>
      </c>
      <c r="Q28" s="28"/>
      <c r="R28" s="118">
        <f t="shared" si="7"/>
        <v>0</v>
      </c>
      <c r="S28" s="103"/>
      <c r="T28" s="278"/>
    </row>
    <row r="29" spans="2:20" ht="16.149999999999999" customHeight="1" x14ac:dyDescent="0.25">
      <c r="B29" s="320"/>
      <c r="C29" s="317"/>
      <c r="D29" s="126"/>
      <c r="E29" s="111"/>
      <c r="F29" s="11"/>
      <c r="G29" s="99"/>
      <c r="H29" s="168"/>
      <c r="I29" s="153">
        <f>+G29*E29</f>
        <v>0</v>
      </c>
      <c r="J29" s="154">
        <f>+H29*E29</f>
        <v>0</v>
      </c>
      <c r="K29" s="131">
        <f t="shared" si="6"/>
        <v>0</v>
      </c>
      <c r="L29" s="117">
        <f t="shared" si="5"/>
        <v>0</v>
      </c>
      <c r="M29" s="117">
        <f t="shared" si="5"/>
        <v>0</v>
      </c>
      <c r="N29" s="117">
        <f t="shared" si="5"/>
        <v>0</v>
      </c>
      <c r="O29" s="117">
        <f t="shared" si="5"/>
        <v>0</v>
      </c>
      <c r="P29" s="117">
        <f t="shared" si="5"/>
        <v>0</v>
      </c>
      <c r="Q29" s="27"/>
      <c r="R29" s="118">
        <f t="shared" si="7"/>
        <v>0</v>
      </c>
      <c r="S29" s="103"/>
      <c r="T29" s="278"/>
    </row>
    <row r="30" spans="2:20" ht="16.149999999999999" customHeight="1" x14ac:dyDescent="0.25">
      <c r="B30" s="320"/>
      <c r="C30" s="317"/>
      <c r="D30" s="87" t="s">
        <v>5</v>
      </c>
      <c r="E30" s="88"/>
      <c r="F30" s="88"/>
      <c r="G30" s="88"/>
      <c r="H30" s="171"/>
      <c r="I30" s="157"/>
      <c r="J30" s="158"/>
      <c r="K30" s="95">
        <f>SUM(K26:K29)</f>
        <v>465000</v>
      </c>
      <c r="L30" s="35">
        <f t="shared" ref="L30:Q30" si="8">SUM(L26:L29)</f>
        <v>930000</v>
      </c>
      <c r="M30" s="35">
        <f t="shared" si="8"/>
        <v>930000</v>
      </c>
      <c r="N30" s="35">
        <f t="shared" si="8"/>
        <v>930000</v>
      </c>
      <c r="O30" s="35">
        <f t="shared" si="8"/>
        <v>930000</v>
      </c>
      <c r="P30" s="35">
        <f t="shared" si="8"/>
        <v>930000</v>
      </c>
      <c r="Q30" s="35">
        <f t="shared" si="8"/>
        <v>0</v>
      </c>
      <c r="R30" s="36">
        <f>SUM(K30:Q30)</f>
        <v>5115000</v>
      </c>
      <c r="S30" s="104">
        <f>SUM(S26:S29)</f>
        <v>0</v>
      </c>
      <c r="T30" s="283"/>
    </row>
    <row r="31" spans="2:20" ht="30" customHeight="1" x14ac:dyDescent="0.25">
      <c r="B31" s="347" t="s">
        <v>76</v>
      </c>
      <c r="C31" s="319" t="s">
        <v>104</v>
      </c>
      <c r="D31" s="125" t="s">
        <v>1</v>
      </c>
      <c r="E31" s="17" t="s">
        <v>2</v>
      </c>
      <c r="F31" s="6" t="s">
        <v>3</v>
      </c>
      <c r="G31" s="100" t="s">
        <v>49</v>
      </c>
      <c r="H31" s="170" t="s">
        <v>50</v>
      </c>
      <c r="I31" s="155" t="s">
        <v>51</v>
      </c>
      <c r="J31" s="156" t="s">
        <v>52</v>
      </c>
      <c r="K31" s="96">
        <f>K$20</f>
        <v>46113</v>
      </c>
      <c r="L31" s="91">
        <f t="shared" ref="L31:P31" si="9">L$20</f>
        <v>46478</v>
      </c>
      <c r="M31" s="91">
        <f t="shared" si="9"/>
        <v>46844</v>
      </c>
      <c r="N31" s="91">
        <f t="shared" si="9"/>
        <v>47209</v>
      </c>
      <c r="O31" s="91">
        <f t="shared" si="9"/>
        <v>47574</v>
      </c>
      <c r="P31" s="91">
        <f t="shared" si="9"/>
        <v>47939</v>
      </c>
      <c r="Q31" s="30" t="s">
        <v>35</v>
      </c>
      <c r="R31" s="12" t="s">
        <v>37</v>
      </c>
      <c r="S31" s="105" t="s">
        <v>15</v>
      </c>
      <c r="T31" s="284" t="s">
        <v>4</v>
      </c>
    </row>
    <row r="32" spans="2:20" ht="16.149999999999999" customHeight="1" x14ac:dyDescent="0.25">
      <c r="B32" s="347"/>
      <c r="C32" s="317"/>
      <c r="D32" s="175" t="s">
        <v>83</v>
      </c>
      <c r="E32" s="111">
        <v>5</v>
      </c>
      <c r="F32" s="11" t="s">
        <v>109</v>
      </c>
      <c r="G32" s="99">
        <v>120000</v>
      </c>
      <c r="H32" s="168">
        <f>G32*0.8</f>
        <v>96000</v>
      </c>
      <c r="I32" s="153">
        <f>+G32*E32</f>
        <v>600000</v>
      </c>
      <c r="J32" s="154">
        <f>+H32*E32</f>
        <v>480000</v>
      </c>
      <c r="K32" s="131">
        <f>+$J32*K$19</f>
        <v>2880000</v>
      </c>
      <c r="L32" s="116">
        <f t="shared" ref="L32:P36" si="10">+$J32*L$19</f>
        <v>5760000</v>
      </c>
      <c r="M32" s="116">
        <f t="shared" si="10"/>
        <v>5760000</v>
      </c>
      <c r="N32" s="116">
        <f t="shared" si="10"/>
        <v>5760000</v>
      </c>
      <c r="O32" s="116">
        <f t="shared" si="10"/>
        <v>5760000</v>
      </c>
      <c r="P32" s="116">
        <f t="shared" si="10"/>
        <v>5760000</v>
      </c>
      <c r="Q32" s="27"/>
      <c r="R32" s="118">
        <f>SUM(K32:Q32)</f>
        <v>31680000</v>
      </c>
      <c r="S32" s="103"/>
      <c r="T32" s="278"/>
    </row>
    <row r="33" spans="2:20" ht="16.149999999999999" customHeight="1" x14ac:dyDescent="0.25">
      <c r="B33" s="347"/>
      <c r="C33" s="317"/>
      <c r="D33" s="175" t="s">
        <v>84</v>
      </c>
      <c r="E33" s="111">
        <v>25</v>
      </c>
      <c r="F33" s="11" t="s">
        <v>109</v>
      </c>
      <c r="G33" s="99">
        <v>120000</v>
      </c>
      <c r="H33" s="168">
        <f t="shared" ref="H33:H35" si="11">G33*0.8</f>
        <v>96000</v>
      </c>
      <c r="I33" s="153">
        <f>+G33*E33</f>
        <v>3000000</v>
      </c>
      <c r="J33" s="154">
        <f>+H33*E33</f>
        <v>2400000</v>
      </c>
      <c r="K33" s="131">
        <f t="shared" ref="K33:K36" si="12">+$J33*K$19</f>
        <v>14400000</v>
      </c>
      <c r="L33" s="116">
        <f t="shared" si="10"/>
        <v>28800000</v>
      </c>
      <c r="M33" s="116">
        <f t="shared" si="10"/>
        <v>28800000</v>
      </c>
      <c r="N33" s="116">
        <f t="shared" si="10"/>
        <v>28800000</v>
      </c>
      <c r="O33" s="116">
        <f t="shared" si="10"/>
        <v>28800000</v>
      </c>
      <c r="P33" s="116">
        <f t="shared" si="10"/>
        <v>28800000</v>
      </c>
      <c r="Q33" s="27"/>
      <c r="R33" s="118">
        <f t="shared" ref="R33:R36" si="13">SUM(K33:Q33)</f>
        <v>158400000</v>
      </c>
      <c r="S33" s="103"/>
      <c r="T33" s="278"/>
    </row>
    <row r="34" spans="2:20" ht="16.149999999999999" customHeight="1" x14ac:dyDescent="0.25">
      <c r="B34" s="347"/>
      <c r="C34" s="317"/>
      <c r="D34" s="175" t="s">
        <v>85</v>
      </c>
      <c r="E34" s="111">
        <v>5</v>
      </c>
      <c r="F34" s="11" t="s">
        <v>109</v>
      </c>
      <c r="G34" s="99">
        <v>120000</v>
      </c>
      <c r="H34" s="168">
        <f t="shared" si="11"/>
        <v>96000</v>
      </c>
      <c r="I34" s="153">
        <f t="shared" ref="I34:I35" si="14">+G34*E34</f>
        <v>600000</v>
      </c>
      <c r="J34" s="154">
        <f t="shared" ref="J34:J35" si="15">+H34*E34</f>
        <v>480000</v>
      </c>
      <c r="K34" s="131">
        <f t="shared" si="12"/>
        <v>2880000</v>
      </c>
      <c r="L34" s="116">
        <f t="shared" si="10"/>
        <v>5760000</v>
      </c>
      <c r="M34" s="116">
        <f t="shared" si="10"/>
        <v>5760000</v>
      </c>
      <c r="N34" s="116">
        <f t="shared" si="10"/>
        <v>5760000</v>
      </c>
      <c r="O34" s="116">
        <f t="shared" si="10"/>
        <v>5760000</v>
      </c>
      <c r="P34" s="116">
        <f t="shared" si="10"/>
        <v>5760000</v>
      </c>
      <c r="Q34" s="27"/>
      <c r="R34" s="118">
        <f t="shared" ref="R34:R35" si="16">SUM(K34:Q34)</f>
        <v>31680000</v>
      </c>
      <c r="S34" s="103"/>
      <c r="T34" s="278"/>
    </row>
    <row r="35" spans="2:20" ht="16.149999999999999" customHeight="1" x14ac:dyDescent="0.25">
      <c r="B35" s="347"/>
      <c r="C35" s="317"/>
      <c r="D35" s="175" t="s">
        <v>86</v>
      </c>
      <c r="E35" s="111">
        <v>25</v>
      </c>
      <c r="F35" s="11" t="s">
        <v>109</v>
      </c>
      <c r="G35" s="99">
        <v>120000</v>
      </c>
      <c r="H35" s="168">
        <f t="shared" si="11"/>
        <v>96000</v>
      </c>
      <c r="I35" s="153">
        <f t="shared" si="14"/>
        <v>3000000</v>
      </c>
      <c r="J35" s="154">
        <f t="shared" si="15"/>
        <v>2400000</v>
      </c>
      <c r="K35" s="131">
        <f t="shared" si="12"/>
        <v>14400000</v>
      </c>
      <c r="L35" s="116">
        <f t="shared" si="10"/>
        <v>28800000</v>
      </c>
      <c r="M35" s="116">
        <f t="shared" si="10"/>
        <v>28800000</v>
      </c>
      <c r="N35" s="116">
        <f t="shared" si="10"/>
        <v>28800000</v>
      </c>
      <c r="O35" s="116">
        <f t="shared" si="10"/>
        <v>28800000</v>
      </c>
      <c r="P35" s="116">
        <f t="shared" si="10"/>
        <v>28800000</v>
      </c>
      <c r="Q35" s="27"/>
      <c r="R35" s="118">
        <f t="shared" si="16"/>
        <v>158400000</v>
      </c>
      <c r="S35" s="103"/>
      <c r="T35" s="278"/>
    </row>
    <row r="36" spans="2:20" ht="16.149999999999999" customHeight="1" x14ac:dyDescent="0.25">
      <c r="B36" s="347"/>
      <c r="C36" s="317"/>
      <c r="D36" s="126"/>
      <c r="E36" s="111"/>
      <c r="F36" s="11"/>
      <c r="G36" s="99"/>
      <c r="H36" s="168"/>
      <c r="I36" s="153">
        <f>+G36*E36</f>
        <v>0</v>
      </c>
      <c r="J36" s="154">
        <f>+H36*E36</f>
        <v>0</v>
      </c>
      <c r="K36" s="131">
        <f t="shared" si="12"/>
        <v>0</v>
      </c>
      <c r="L36" s="116">
        <f t="shared" si="10"/>
        <v>0</v>
      </c>
      <c r="M36" s="116">
        <f t="shared" si="10"/>
        <v>0</v>
      </c>
      <c r="N36" s="116">
        <f t="shared" si="10"/>
        <v>0</v>
      </c>
      <c r="O36" s="116">
        <f t="shared" si="10"/>
        <v>0</v>
      </c>
      <c r="P36" s="116">
        <f t="shared" si="10"/>
        <v>0</v>
      </c>
      <c r="Q36" s="27"/>
      <c r="R36" s="118">
        <f t="shared" si="13"/>
        <v>0</v>
      </c>
      <c r="S36" s="103"/>
      <c r="T36" s="278"/>
    </row>
    <row r="37" spans="2:20" ht="16.149999999999999" customHeight="1" x14ac:dyDescent="0.25">
      <c r="B37" s="347"/>
      <c r="C37" s="317"/>
      <c r="D37" s="87" t="s">
        <v>5</v>
      </c>
      <c r="E37" s="88"/>
      <c r="F37" s="88"/>
      <c r="G37" s="88"/>
      <c r="H37" s="171"/>
      <c r="I37" s="157"/>
      <c r="J37" s="158"/>
      <c r="K37" s="95">
        <f t="shared" ref="K37:Q37" si="17">SUM(K32:K36)</f>
        <v>34560000</v>
      </c>
      <c r="L37" s="35">
        <f t="shared" si="17"/>
        <v>69120000</v>
      </c>
      <c r="M37" s="35">
        <f t="shared" si="17"/>
        <v>69120000</v>
      </c>
      <c r="N37" s="35">
        <f t="shared" si="17"/>
        <v>69120000</v>
      </c>
      <c r="O37" s="35">
        <f t="shared" si="17"/>
        <v>69120000</v>
      </c>
      <c r="P37" s="35">
        <f t="shared" si="17"/>
        <v>69120000</v>
      </c>
      <c r="Q37" s="35">
        <f t="shared" si="17"/>
        <v>0</v>
      </c>
      <c r="R37" s="36">
        <f>SUM(K37:Q37)</f>
        <v>380160000</v>
      </c>
      <c r="S37" s="104">
        <f>SUM(S32:S36)</f>
        <v>0</v>
      </c>
      <c r="T37" s="283"/>
    </row>
    <row r="38" spans="2:20" ht="30" customHeight="1" x14ac:dyDescent="0.25">
      <c r="B38" s="347"/>
      <c r="C38" s="319" t="s">
        <v>105</v>
      </c>
      <c r="D38" s="125" t="s">
        <v>1</v>
      </c>
      <c r="E38" s="17" t="s">
        <v>2</v>
      </c>
      <c r="F38" s="6" t="s">
        <v>3</v>
      </c>
      <c r="G38" s="100" t="s">
        <v>49</v>
      </c>
      <c r="H38" s="170" t="s">
        <v>50</v>
      </c>
      <c r="I38" s="155" t="s">
        <v>51</v>
      </c>
      <c r="J38" s="156" t="s">
        <v>52</v>
      </c>
      <c r="K38" s="96">
        <f>K$20</f>
        <v>46113</v>
      </c>
      <c r="L38" s="91">
        <f t="shared" ref="L38:P38" si="18">L$20</f>
        <v>46478</v>
      </c>
      <c r="M38" s="91">
        <f t="shared" si="18"/>
        <v>46844</v>
      </c>
      <c r="N38" s="91">
        <f t="shared" si="18"/>
        <v>47209</v>
      </c>
      <c r="O38" s="91">
        <f t="shared" si="18"/>
        <v>47574</v>
      </c>
      <c r="P38" s="91">
        <f t="shared" si="18"/>
        <v>47939</v>
      </c>
      <c r="Q38" s="30" t="s">
        <v>35</v>
      </c>
      <c r="R38" s="12" t="s">
        <v>37</v>
      </c>
      <c r="S38" s="105" t="s">
        <v>15</v>
      </c>
      <c r="T38" s="284" t="s">
        <v>4</v>
      </c>
    </row>
    <row r="39" spans="2:20" ht="16.149999999999999" customHeight="1" x14ac:dyDescent="0.25">
      <c r="B39" s="347"/>
      <c r="C39" s="317"/>
      <c r="D39" s="175" t="s">
        <v>94</v>
      </c>
      <c r="E39" s="111">
        <v>30</v>
      </c>
      <c r="F39" s="11" t="s">
        <v>109</v>
      </c>
      <c r="G39" s="99">
        <v>1000</v>
      </c>
      <c r="H39" s="168">
        <v>800</v>
      </c>
      <c r="I39" s="153">
        <f>+G39*E39</f>
        <v>30000</v>
      </c>
      <c r="J39" s="154">
        <f>+H39*E39</f>
        <v>24000</v>
      </c>
      <c r="K39" s="130">
        <f t="shared" ref="K39:P45" si="19">+$J39*K$19</f>
        <v>144000</v>
      </c>
      <c r="L39" s="114">
        <f t="shared" si="19"/>
        <v>288000</v>
      </c>
      <c r="M39" s="114">
        <f t="shared" si="19"/>
        <v>288000</v>
      </c>
      <c r="N39" s="114">
        <f t="shared" si="19"/>
        <v>288000</v>
      </c>
      <c r="O39" s="115">
        <f t="shared" si="19"/>
        <v>288000</v>
      </c>
      <c r="P39" s="115">
        <f t="shared" si="19"/>
        <v>288000</v>
      </c>
      <c r="Q39" s="28"/>
      <c r="R39" s="118">
        <f>SUM(K39:Q39)</f>
        <v>1584000</v>
      </c>
      <c r="S39" s="103"/>
      <c r="T39" s="278"/>
    </row>
    <row r="40" spans="2:20" ht="16.149999999999999" customHeight="1" x14ac:dyDescent="0.25">
      <c r="B40" s="347"/>
      <c r="C40" s="317"/>
      <c r="D40" s="175" t="s">
        <v>95</v>
      </c>
      <c r="E40" s="111">
        <v>30</v>
      </c>
      <c r="F40" s="11" t="s">
        <v>109</v>
      </c>
      <c r="G40" s="99">
        <v>1000</v>
      </c>
      <c r="H40" s="168">
        <v>800</v>
      </c>
      <c r="I40" s="153">
        <f t="shared" ref="I40:I45" si="20">+G40*E40</f>
        <v>30000</v>
      </c>
      <c r="J40" s="154">
        <f t="shared" ref="J40:J45" si="21">+H40*E40</f>
        <v>24000</v>
      </c>
      <c r="K40" s="130">
        <f t="shared" si="19"/>
        <v>144000</v>
      </c>
      <c r="L40" s="115">
        <f t="shared" si="19"/>
        <v>288000</v>
      </c>
      <c r="M40" s="115">
        <f t="shared" si="19"/>
        <v>288000</v>
      </c>
      <c r="N40" s="115">
        <f t="shared" si="19"/>
        <v>288000</v>
      </c>
      <c r="O40" s="115">
        <f t="shared" si="19"/>
        <v>288000</v>
      </c>
      <c r="P40" s="115">
        <f t="shared" si="19"/>
        <v>288000</v>
      </c>
      <c r="Q40" s="28"/>
      <c r="R40" s="118">
        <f t="shared" ref="R40:R44" si="22">SUM(K40:Q40)</f>
        <v>1584000</v>
      </c>
      <c r="S40" s="103"/>
      <c r="T40" s="278"/>
    </row>
    <row r="41" spans="2:20" ht="16.149999999999999" customHeight="1" x14ac:dyDescent="0.25">
      <c r="B41" s="347"/>
      <c r="C41" s="317"/>
      <c r="D41" s="175" t="s">
        <v>96</v>
      </c>
      <c r="E41" s="111">
        <v>30</v>
      </c>
      <c r="F41" s="11" t="s">
        <v>109</v>
      </c>
      <c r="G41" s="99">
        <v>1000</v>
      </c>
      <c r="H41" s="168">
        <v>800</v>
      </c>
      <c r="I41" s="153">
        <f t="shared" si="20"/>
        <v>30000</v>
      </c>
      <c r="J41" s="154">
        <f t="shared" si="21"/>
        <v>24000</v>
      </c>
      <c r="K41" s="130">
        <f t="shared" si="19"/>
        <v>144000</v>
      </c>
      <c r="L41" s="115">
        <f t="shared" si="19"/>
        <v>288000</v>
      </c>
      <c r="M41" s="115">
        <f t="shared" si="19"/>
        <v>288000</v>
      </c>
      <c r="N41" s="115">
        <f t="shared" si="19"/>
        <v>288000</v>
      </c>
      <c r="O41" s="115">
        <f t="shared" si="19"/>
        <v>288000</v>
      </c>
      <c r="P41" s="115">
        <f t="shared" si="19"/>
        <v>288000</v>
      </c>
      <c r="Q41" s="27"/>
      <c r="R41" s="118">
        <f t="shared" si="22"/>
        <v>1584000</v>
      </c>
      <c r="S41" s="103"/>
      <c r="T41" s="278"/>
    </row>
    <row r="42" spans="2:20" ht="16.149999999999999" customHeight="1" x14ac:dyDescent="0.25">
      <c r="B42" s="347"/>
      <c r="C42" s="317"/>
      <c r="D42" s="175" t="s">
        <v>97</v>
      </c>
      <c r="E42" s="111">
        <v>30</v>
      </c>
      <c r="F42" s="11" t="s">
        <v>109</v>
      </c>
      <c r="G42" s="99">
        <v>1000</v>
      </c>
      <c r="H42" s="168">
        <v>800</v>
      </c>
      <c r="I42" s="153">
        <f t="shared" si="20"/>
        <v>30000</v>
      </c>
      <c r="J42" s="154">
        <f t="shared" si="21"/>
        <v>24000</v>
      </c>
      <c r="K42" s="130">
        <f t="shared" si="19"/>
        <v>144000</v>
      </c>
      <c r="L42" s="115">
        <f t="shared" si="19"/>
        <v>288000</v>
      </c>
      <c r="M42" s="115">
        <f t="shared" si="19"/>
        <v>288000</v>
      </c>
      <c r="N42" s="115">
        <f t="shared" si="19"/>
        <v>288000</v>
      </c>
      <c r="O42" s="115">
        <f t="shared" si="19"/>
        <v>288000</v>
      </c>
      <c r="P42" s="115">
        <f t="shared" si="19"/>
        <v>288000</v>
      </c>
      <c r="Q42" s="27"/>
      <c r="R42" s="118">
        <f t="shared" si="22"/>
        <v>1584000</v>
      </c>
      <c r="S42" s="103"/>
      <c r="T42" s="278"/>
    </row>
    <row r="43" spans="2:20" ht="16.149999999999999" customHeight="1" x14ac:dyDescent="0.25">
      <c r="B43" s="347"/>
      <c r="C43" s="317"/>
      <c r="D43" s="175" t="s">
        <v>98</v>
      </c>
      <c r="E43" s="111">
        <v>30</v>
      </c>
      <c r="F43" s="11" t="s">
        <v>109</v>
      </c>
      <c r="G43" s="99">
        <v>1000</v>
      </c>
      <c r="H43" s="168">
        <v>800</v>
      </c>
      <c r="I43" s="153">
        <f t="shared" si="20"/>
        <v>30000</v>
      </c>
      <c r="J43" s="154">
        <f t="shared" si="21"/>
        <v>24000</v>
      </c>
      <c r="K43" s="130">
        <f t="shared" si="19"/>
        <v>144000</v>
      </c>
      <c r="L43" s="115">
        <f t="shared" si="19"/>
        <v>288000</v>
      </c>
      <c r="M43" s="115">
        <f t="shared" si="19"/>
        <v>288000</v>
      </c>
      <c r="N43" s="115">
        <f t="shared" si="19"/>
        <v>288000</v>
      </c>
      <c r="O43" s="115">
        <f t="shared" si="19"/>
        <v>288000</v>
      </c>
      <c r="P43" s="115">
        <f t="shared" si="19"/>
        <v>288000</v>
      </c>
      <c r="Q43" s="27"/>
      <c r="R43" s="118">
        <f t="shared" si="22"/>
        <v>1584000</v>
      </c>
      <c r="S43" s="103"/>
      <c r="T43" s="278"/>
    </row>
    <row r="44" spans="2:20" ht="16.149999999999999" customHeight="1" x14ac:dyDescent="0.25">
      <c r="B44" s="347"/>
      <c r="C44" s="317"/>
      <c r="D44" s="176" t="s">
        <v>99</v>
      </c>
      <c r="E44" s="113">
        <v>1</v>
      </c>
      <c r="F44" s="13" t="s">
        <v>109</v>
      </c>
      <c r="G44" s="101">
        <v>20000</v>
      </c>
      <c r="H44" s="172">
        <f>G44*0.8</f>
        <v>16000</v>
      </c>
      <c r="I44" s="153">
        <f t="shared" si="20"/>
        <v>20000</v>
      </c>
      <c r="J44" s="154">
        <f t="shared" si="21"/>
        <v>16000</v>
      </c>
      <c r="K44" s="130">
        <f t="shared" si="19"/>
        <v>96000</v>
      </c>
      <c r="L44" s="115">
        <f t="shared" si="19"/>
        <v>192000</v>
      </c>
      <c r="M44" s="115">
        <f t="shared" si="19"/>
        <v>192000</v>
      </c>
      <c r="N44" s="115">
        <f t="shared" si="19"/>
        <v>192000</v>
      </c>
      <c r="O44" s="115">
        <f t="shared" si="19"/>
        <v>192000</v>
      </c>
      <c r="P44" s="115">
        <f t="shared" si="19"/>
        <v>192000</v>
      </c>
      <c r="Q44" s="28"/>
      <c r="R44" s="118">
        <f t="shared" si="22"/>
        <v>1056000</v>
      </c>
      <c r="S44" s="106"/>
      <c r="T44" s="279"/>
    </row>
    <row r="45" spans="2:20" ht="16.149999999999999" customHeight="1" x14ac:dyDescent="0.25">
      <c r="B45" s="347"/>
      <c r="C45" s="317"/>
      <c r="D45" s="127"/>
      <c r="E45" s="113"/>
      <c r="F45" s="13"/>
      <c r="G45" s="101"/>
      <c r="H45" s="172"/>
      <c r="I45" s="153">
        <f t="shared" si="20"/>
        <v>0</v>
      </c>
      <c r="J45" s="154">
        <f t="shared" si="21"/>
        <v>0</v>
      </c>
      <c r="K45" s="130">
        <f>+$J45*K$19</f>
        <v>0</v>
      </c>
      <c r="L45" s="115">
        <f t="shared" si="19"/>
        <v>0</v>
      </c>
      <c r="M45" s="115">
        <f t="shared" si="19"/>
        <v>0</v>
      </c>
      <c r="N45" s="115">
        <f t="shared" si="19"/>
        <v>0</v>
      </c>
      <c r="O45" s="115">
        <f t="shared" si="19"/>
        <v>0</v>
      </c>
      <c r="P45" s="115">
        <f t="shared" si="19"/>
        <v>0</v>
      </c>
      <c r="Q45" s="28"/>
      <c r="R45" s="118">
        <f t="shared" ref="R45" si="23">SUM(K45:Q45)</f>
        <v>0</v>
      </c>
      <c r="S45" s="106"/>
      <c r="T45" s="279"/>
    </row>
    <row r="46" spans="2:20" ht="16.149999999999999" customHeight="1" x14ac:dyDescent="0.25">
      <c r="B46" s="347"/>
      <c r="C46" s="317"/>
      <c r="D46" s="87" t="s">
        <v>5</v>
      </c>
      <c r="E46" s="88"/>
      <c r="F46" s="88"/>
      <c r="G46" s="88"/>
      <c r="H46" s="171"/>
      <c r="I46" s="157"/>
      <c r="J46" s="158"/>
      <c r="K46" s="95">
        <f>SUM(K39:K45)</f>
        <v>816000</v>
      </c>
      <c r="L46" s="34">
        <f t="shared" ref="L46:P46" si="24">SUM(L39:L45)</f>
        <v>1632000</v>
      </c>
      <c r="M46" s="34">
        <f t="shared" si="24"/>
        <v>1632000</v>
      </c>
      <c r="N46" s="34">
        <f t="shared" si="24"/>
        <v>1632000</v>
      </c>
      <c r="O46" s="34">
        <f t="shared" si="24"/>
        <v>1632000</v>
      </c>
      <c r="P46" s="34">
        <f t="shared" si="24"/>
        <v>1632000</v>
      </c>
      <c r="Q46" s="34">
        <f>SUM(Q39:Q45)</f>
        <v>0</v>
      </c>
      <c r="R46" s="36">
        <f>SUM(K46:Q46)</f>
        <v>8976000</v>
      </c>
      <c r="S46" s="104">
        <f>SUM(S39:S45)</f>
        <v>0</v>
      </c>
      <c r="T46" s="283"/>
    </row>
    <row r="47" spans="2:20" ht="30" customHeight="1" x14ac:dyDescent="0.25">
      <c r="B47" s="320" t="s">
        <v>7</v>
      </c>
      <c r="C47" s="317" t="s">
        <v>8</v>
      </c>
      <c r="D47" s="125" t="s">
        <v>1</v>
      </c>
      <c r="E47" s="17" t="s">
        <v>2</v>
      </c>
      <c r="F47" s="6" t="s">
        <v>3</v>
      </c>
      <c r="G47" s="100" t="s">
        <v>27</v>
      </c>
      <c r="H47" s="170" t="s">
        <v>26</v>
      </c>
      <c r="I47" s="155" t="s">
        <v>29</v>
      </c>
      <c r="J47" s="156" t="s">
        <v>30</v>
      </c>
      <c r="K47" s="96">
        <f>K$20</f>
        <v>46113</v>
      </c>
      <c r="L47" s="91">
        <f t="shared" ref="L47:P47" si="25">L$20</f>
        <v>46478</v>
      </c>
      <c r="M47" s="91">
        <f t="shared" si="25"/>
        <v>46844</v>
      </c>
      <c r="N47" s="91">
        <f t="shared" si="25"/>
        <v>47209</v>
      </c>
      <c r="O47" s="91">
        <f t="shared" si="25"/>
        <v>47574</v>
      </c>
      <c r="P47" s="91">
        <f t="shared" si="25"/>
        <v>47939</v>
      </c>
      <c r="Q47" s="30" t="s">
        <v>35</v>
      </c>
      <c r="R47" s="12" t="s">
        <v>37</v>
      </c>
      <c r="S47" s="105" t="s">
        <v>15</v>
      </c>
      <c r="T47" s="284" t="s">
        <v>4</v>
      </c>
    </row>
    <row r="48" spans="2:20" ht="16.149999999999999" customHeight="1" x14ac:dyDescent="0.25">
      <c r="B48" s="320"/>
      <c r="C48" s="317"/>
      <c r="D48" s="126" t="s">
        <v>171</v>
      </c>
      <c r="E48" s="111">
        <v>30</v>
      </c>
      <c r="F48" s="11" t="s">
        <v>78</v>
      </c>
      <c r="G48" s="102">
        <v>60000</v>
      </c>
      <c r="H48" s="173">
        <v>50000</v>
      </c>
      <c r="I48" s="153">
        <f>+G48*E48</f>
        <v>1800000</v>
      </c>
      <c r="J48" s="154">
        <f>+H48*E48</f>
        <v>1500000</v>
      </c>
      <c r="K48" s="94">
        <v>1500000</v>
      </c>
      <c r="L48" s="33"/>
      <c r="M48" s="33"/>
      <c r="N48" s="33"/>
      <c r="O48" s="33"/>
      <c r="P48" s="33"/>
      <c r="Q48" s="27"/>
      <c r="R48" s="118">
        <f>SUM(K48:Q48)</f>
        <v>1500000</v>
      </c>
      <c r="S48" s="103"/>
      <c r="T48" s="281"/>
    </row>
    <row r="49" spans="2:20" ht="16.149999999999999" customHeight="1" x14ac:dyDescent="0.25">
      <c r="B49" s="320"/>
      <c r="C49" s="317"/>
      <c r="D49" s="126" t="s">
        <v>81</v>
      </c>
      <c r="E49" s="111">
        <v>1</v>
      </c>
      <c r="F49" s="11" t="s">
        <v>80</v>
      </c>
      <c r="G49" s="99">
        <v>250000</v>
      </c>
      <c r="H49" s="168">
        <v>250000</v>
      </c>
      <c r="I49" s="153">
        <f>+G49*E49</f>
        <v>250000</v>
      </c>
      <c r="J49" s="154">
        <f>+H49*E49</f>
        <v>250000</v>
      </c>
      <c r="K49" s="94">
        <v>250000</v>
      </c>
      <c r="L49" s="32"/>
      <c r="M49" s="32"/>
      <c r="N49" s="32"/>
      <c r="O49" s="32"/>
      <c r="P49" s="32"/>
      <c r="Q49" s="27"/>
      <c r="R49" s="118">
        <f>SUM(K49:Q49)</f>
        <v>250000</v>
      </c>
      <c r="S49" s="103"/>
      <c r="T49" s="278"/>
    </row>
    <row r="50" spans="2:20" ht="16.149999999999999" customHeight="1" x14ac:dyDescent="0.25">
      <c r="B50" s="320"/>
      <c r="C50" s="317"/>
      <c r="D50" s="87" t="s">
        <v>5</v>
      </c>
      <c r="E50" s="16"/>
      <c r="F50" s="16"/>
      <c r="G50" s="16"/>
      <c r="H50" s="169"/>
      <c r="I50" s="160">
        <f>SUM(I48:I49)</f>
        <v>2050000</v>
      </c>
      <c r="J50" s="159">
        <f>SUM(J48:J49)</f>
        <v>1750000</v>
      </c>
      <c r="K50" s="95">
        <f>SUM(K48:K49)</f>
        <v>1750000</v>
      </c>
      <c r="L50" s="34">
        <f t="shared" ref="L50:P50" si="26">SUM(L48:L49)</f>
        <v>0</v>
      </c>
      <c r="M50" s="34">
        <f t="shared" si="26"/>
        <v>0</v>
      </c>
      <c r="N50" s="34">
        <f t="shared" si="26"/>
        <v>0</v>
      </c>
      <c r="O50" s="34">
        <f t="shared" si="26"/>
        <v>0</v>
      </c>
      <c r="P50" s="34">
        <f t="shared" si="26"/>
        <v>0</v>
      </c>
      <c r="Q50" s="34">
        <f>SUM(Q43:Q49)</f>
        <v>0</v>
      </c>
      <c r="R50" s="36">
        <f>SUM(K50:Q50)</f>
        <v>1750000</v>
      </c>
      <c r="S50" s="84">
        <f>SUM(S48:S49)</f>
        <v>0</v>
      </c>
      <c r="T50" s="283"/>
    </row>
    <row r="51" spans="2:20" ht="30" customHeight="1" x14ac:dyDescent="0.25">
      <c r="B51" s="320"/>
      <c r="C51" s="317" t="s">
        <v>31</v>
      </c>
      <c r="D51" s="128" t="s">
        <v>1</v>
      </c>
      <c r="E51" s="18" t="s">
        <v>2</v>
      </c>
      <c r="F51" s="8" t="s">
        <v>3</v>
      </c>
      <c r="G51" s="100" t="s">
        <v>49</v>
      </c>
      <c r="H51" s="170" t="s">
        <v>50</v>
      </c>
      <c r="I51" s="155" t="s">
        <v>51</v>
      </c>
      <c r="J51" s="156" t="s">
        <v>52</v>
      </c>
      <c r="K51" s="96">
        <f>K$20</f>
        <v>46113</v>
      </c>
      <c r="L51" s="91">
        <f t="shared" ref="L51:P51" si="27">L$20</f>
        <v>46478</v>
      </c>
      <c r="M51" s="91">
        <f t="shared" si="27"/>
        <v>46844</v>
      </c>
      <c r="N51" s="91">
        <f t="shared" si="27"/>
        <v>47209</v>
      </c>
      <c r="O51" s="91">
        <f t="shared" si="27"/>
        <v>47574</v>
      </c>
      <c r="P51" s="91">
        <f t="shared" si="27"/>
        <v>47939</v>
      </c>
      <c r="Q51" s="30" t="s">
        <v>35</v>
      </c>
      <c r="R51" s="12" t="s">
        <v>37</v>
      </c>
      <c r="S51" s="107" t="s">
        <v>15</v>
      </c>
      <c r="T51" s="280" t="s">
        <v>4</v>
      </c>
    </row>
    <row r="52" spans="2:20" ht="16.149999999999999" customHeight="1" x14ac:dyDescent="0.25">
      <c r="B52" s="320"/>
      <c r="C52" s="317"/>
      <c r="D52" s="126" t="s">
        <v>100</v>
      </c>
      <c r="E52" s="111"/>
      <c r="F52" s="11" t="s">
        <v>103</v>
      </c>
      <c r="G52" s="99"/>
      <c r="H52" s="168"/>
      <c r="I52" s="153">
        <f>+G52*E52</f>
        <v>0</v>
      </c>
      <c r="J52" s="154">
        <f>+H52*E52</f>
        <v>0</v>
      </c>
      <c r="K52" s="130">
        <f>+$J52*K$19</f>
        <v>0</v>
      </c>
      <c r="L52" s="115">
        <f t="shared" ref="K52:P53" si="28">+$J52*L$19</f>
        <v>0</v>
      </c>
      <c r="M52" s="115">
        <f t="shared" si="28"/>
        <v>0</v>
      </c>
      <c r="N52" s="115">
        <f t="shared" si="28"/>
        <v>0</v>
      </c>
      <c r="O52" s="115">
        <f t="shared" si="28"/>
        <v>0</v>
      </c>
      <c r="P52" s="115">
        <f t="shared" si="28"/>
        <v>0</v>
      </c>
      <c r="Q52" s="28"/>
      <c r="R52" s="118">
        <f t="shared" ref="R52:R53" si="29">SUM(K52:Q52)</f>
        <v>0</v>
      </c>
      <c r="S52" s="103"/>
      <c r="T52" s="278"/>
    </row>
    <row r="53" spans="2:20" ht="16.149999999999999" customHeight="1" x14ac:dyDescent="0.25">
      <c r="B53" s="320"/>
      <c r="C53" s="317"/>
      <c r="D53" s="126"/>
      <c r="E53" s="111"/>
      <c r="F53" s="11"/>
      <c r="G53" s="99"/>
      <c r="H53" s="168"/>
      <c r="I53" s="153">
        <f>+G53*E53</f>
        <v>0</v>
      </c>
      <c r="J53" s="154">
        <f>+H53*E53</f>
        <v>0</v>
      </c>
      <c r="K53" s="130">
        <f t="shared" si="28"/>
        <v>0</v>
      </c>
      <c r="L53" s="115">
        <f t="shared" si="28"/>
        <v>0</v>
      </c>
      <c r="M53" s="115">
        <f t="shared" si="28"/>
        <v>0</v>
      </c>
      <c r="N53" s="115">
        <f t="shared" si="28"/>
        <v>0</v>
      </c>
      <c r="O53" s="115">
        <f t="shared" si="28"/>
        <v>0</v>
      </c>
      <c r="P53" s="115">
        <f t="shared" si="28"/>
        <v>0</v>
      </c>
      <c r="Q53" s="28"/>
      <c r="R53" s="118">
        <f t="shared" si="29"/>
        <v>0</v>
      </c>
      <c r="S53" s="103"/>
      <c r="T53" s="281"/>
    </row>
    <row r="54" spans="2:20" ht="16.149999999999999" customHeight="1" x14ac:dyDescent="0.25">
      <c r="B54" s="320"/>
      <c r="C54" s="317"/>
      <c r="D54" s="87" t="s">
        <v>5</v>
      </c>
      <c r="E54" s="88"/>
      <c r="F54" s="88"/>
      <c r="G54" s="88"/>
      <c r="H54" s="171"/>
      <c r="I54" s="160">
        <f>SUM(I52:I53)</f>
        <v>0</v>
      </c>
      <c r="J54" s="159">
        <f>SUM(J52:J53)</f>
        <v>0</v>
      </c>
      <c r="K54" s="95">
        <f>SUM(K52:K53)</f>
        <v>0</v>
      </c>
      <c r="L54" s="34">
        <f t="shared" ref="L54:Q54" si="30">SUM(L52:L53)</f>
        <v>0</v>
      </c>
      <c r="M54" s="34">
        <f t="shared" si="30"/>
        <v>0</v>
      </c>
      <c r="N54" s="34">
        <f t="shared" si="30"/>
        <v>0</v>
      </c>
      <c r="O54" s="34">
        <f t="shared" si="30"/>
        <v>0</v>
      </c>
      <c r="P54" s="34">
        <f t="shared" si="30"/>
        <v>0</v>
      </c>
      <c r="Q54" s="34">
        <f t="shared" si="30"/>
        <v>0</v>
      </c>
      <c r="R54" s="34">
        <f>SUM(R52:R53)</f>
        <v>0</v>
      </c>
      <c r="S54" s="104">
        <f>SUM(S52:S53)</f>
        <v>0</v>
      </c>
      <c r="T54" s="283"/>
    </row>
    <row r="55" spans="2:20" ht="30" customHeight="1" x14ac:dyDescent="0.25">
      <c r="B55" s="347" t="s">
        <v>9</v>
      </c>
      <c r="C55" s="317" t="s">
        <v>48</v>
      </c>
      <c r="D55" s="125" t="s">
        <v>1</v>
      </c>
      <c r="E55" s="17" t="s">
        <v>2</v>
      </c>
      <c r="F55" s="6" t="s">
        <v>3</v>
      </c>
      <c r="G55" s="100" t="s">
        <v>27</v>
      </c>
      <c r="H55" s="170" t="s">
        <v>26</v>
      </c>
      <c r="I55" s="155" t="s">
        <v>29</v>
      </c>
      <c r="J55" s="156" t="s">
        <v>30</v>
      </c>
      <c r="K55" s="96">
        <f>K$20</f>
        <v>46113</v>
      </c>
      <c r="L55" s="91">
        <f t="shared" ref="L55:P55" si="31">L$20</f>
        <v>46478</v>
      </c>
      <c r="M55" s="91">
        <f t="shared" si="31"/>
        <v>46844</v>
      </c>
      <c r="N55" s="91">
        <f t="shared" si="31"/>
        <v>47209</v>
      </c>
      <c r="O55" s="91">
        <f t="shared" si="31"/>
        <v>47574</v>
      </c>
      <c r="P55" s="91">
        <f t="shared" si="31"/>
        <v>47939</v>
      </c>
      <c r="Q55" s="30" t="s">
        <v>35</v>
      </c>
      <c r="R55" s="12" t="s">
        <v>37</v>
      </c>
      <c r="S55" s="105" t="s">
        <v>15</v>
      </c>
      <c r="T55" s="284" t="s">
        <v>4</v>
      </c>
    </row>
    <row r="56" spans="2:20" ht="16.149999999999999" customHeight="1" x14ac:dyDescent="0.25">
      <c r="B56" s="347"/>
      <c r="C56" s="317"/>
      <c r="D56" s="175" t="s">
        <v>87</v>
      </c>
      <c r="E56" s="111">
        <f>SUM(E57:E62)*0.1</f>
        <v>311</v>
      </c>
      <c r="F56" s="11" t="s">
        <v>78</v>
      </c>
      <c r="G56" s="102">
        <v>60000</v>
      </c>
      <c r="H56" s="173">
        <v>50000</v>
      </c>
      <c r="I56" s="153">
        <f t="shared" ref="I56:I63" si="32">+G56*E56</f>
        <v>18660000</v>
      </c>
      <c r="J56" s="154">
        <f t="shared" ref="J56:J63" si="33">+H56*E56</f>
        <v>15550000</v>
      </c>
      <c r="K56" s="94">
        <v>7775000</v>
      </c>
      <c r="L56" s="32">
        <v>7775000</v>
      </c>
      <c r="M56" s="32"/>
      <c r="N56" s="32"/>
      <c r="O56" s="32"/>
      <c r="P56" s="32"/>
      <c r="Q56" s="27"/>
      <c r="R56" s="118">
        <f>SUM(K56:Q56)</f>
        <v>15550000</v>
      </c>
      <c r="S56" s="103"/>
      <c r="T56" s="278"/>
    </row>
    <row r="57" spans="2:20" ht="16.149999999999999" customHeight="1" x14ac:dyDescent="0.25">
      <c r="B57" s="347"/>
      <c r="C57" s="317"/>
      <c r="D57" s="175" t="s">
        <v>88</v>
      </c>
      <c r="E57" s="111">
        <v>2300</v>
      </c>
      <c r="F57" s="11" t="s">
        <v>78</v>
      </c>
      <c r="G57" s="102">
        <v>60000</v>
      </c>
      <c r="H57" s="173">
        <v>50000</v>
      </c>
      <c r="I57" s="153">
        <f t="shared" si="32"/>
        <v>138000000</v>
      </c>
      <c r="J57" s="154">
        <f t="shared" si="33"/>
        <v>115000000</v>
      </c>
      <c r="K57" s="94">
        <v>57500000</v>
      </c>
      <c r="L57" s="32">
        <v>57500000</v>
      </c>
      <c r="M57" s="32"/>
      <c r="N57" s="32"/>
      <c r="O57" s="32"/>
      <c r="P57" s="32"/>
      <c r="Q57" s="27"/>
      <c r="R57" s="118">
        <f>SUM(K57:Q57)</f>
        <v>115000000</v>
      </c>
      <c r="S57" s="103"/>
      <c r="T57" s="278"/>
    </row>
    <row r="58" spans="2:20" ht="16.149999999999999" customHeight="1" x14ac:dyDescent="0.25">
      <c r="B58" s="347"/>
      <c r="C58" s="317"/>
      <c r="D58" s="175" t="s">
        <v>89</v>
      </c>
      <c r="E58" s="111">
        <v>100</v>
      </c>
      <c r="F58" s="11" t="s">
        <v>78</v>
      </c>
      <c r="G58" s="102">
        <v>60000</v>
      </c>
      <c r="H58" s="173">
        <v>50000</v>
      </c>
      <c r="I58" s="153">
        <f t="shared" si="32"/>
        <v>6000000</v>
      </c>
      <c r="J58" s="154">
        <f t="shared" si="33"/>
        <v>5000000</v>
      </c>
      <c r="K58" s="94"/>
      <c r="L58" s="32">
        <v>5000000</v>
      </c>
      <c r="M58" s="32"/>
      <c r="N58" s="32"/>
      <c r="O58" s="32"/>
      <c r="P58" s="32"/>
      <c r="Q58" s="27"/>
      <c r="R58" s="118">
        <f t="shared" ref="R58:R63" si="34">SUM(K58:Q58)</f>
        <v>5000000</v>
      </c>
      <c r="S58" s="103"/>
      <c r="T58" s="278"/>
    </row>
    <row r="59" spans="2:20" ht="16.149999999999999" customHeight="1" x14ac:dyDescent="0.25">
      <c r="B59" s="347"/>
      <c r="C59" s="317"/>
      <c r="D59" s="175" t="s">
        <v>90</v>
      </c>
      <c r="E59" s="111">
        <v>200</v>
      </c>
      <c r="F59" s="11" t="s">
        <v>78</v>
      </c>
      <c r="G59" s="102">
        <v>60000</v>
      </c>
      <c r="H59" s="173">
        <v>50000</v>
      </c>
      <c r="I59" s="153">
        <f t="shared" si="32"/>
        <v>12000000</v>
      </c>
      <c r="J59" s="154">
        <f t="shared" si="33"/>
        <v>10000000</v>
      </c>
      <c r="K59" s="94">
        <v>5000000</v>
      </c>
      <c r="L59" s="32">
        <v>5000000</v>
      </c>
      <c r="M59" s="32"/>
      <c r="N59" s="32"/>
      <c r="O59" s="32"/>
      <c r="P59" s="32"/>
      <c r="Q59" s="27"/>
      <c r="R59" s="118">
        <f t="shared" si="34"/>
        <v>10000000</v>
      </c>
      <c r="S59" s="103"/>
      <c r="T59" s="278"/>
    </row>
    <row r="60" spans="2:20" ht="16.149999999999999" customHeight="1" x14ac:dyDescent="0.25">
      <c r="B60" s="347"/>
      <c r="C60" s="317"/>
      <c r="D60" s="175" t="s">
        <v>91</v>
      </c>
      <c r="E60" s="111">
        <v>150</v>
      </c>
      <c r="F60" s="11" t="s">
        <v>78</v>
      </c>
      <c r="G60" s="102">
        <v>60000</v>
      </c>
      <c r="H60" s="173">
        <v>50000</v>
      </c>
      <c r="I60" s="153">
        <f t="shared" si="32"/>
        <v>9000000</v>
      </c>
      <c r="J60" s="154">
        <f t="shared" si="33"/>
        <v>7500000</v>
      </c>
      <c r="K60" s="94">
        <v>4500000</v>
      </c>
      <c r="L60" s="32">
        <v>3000000</v>
      </c>
      <c r="M60" s="32"/>
      <c r="N60" s="32"/>
      <c r="O60" s="32"/>
      <c r="P60" s="32"/>
      <c r="Q60" s="27"/>
      <c r="R60" s="118">
        <f t="shared" si="34"/>
        <v>7500000</v>
      </c>
      <c r="S60" s="103"/>
      <c r="T60" s="278"/>
    </row>
    <row r="61" spans="2:20" ht="16.149999999999999" customHeight="1" x14ac:dyDescent="0.25">
      <c r="B61" s="347"/>
      <c r="C61" s="317"/>
      <c r="D61" s="175" t="s">
        <v>92</v>
      </c>
      <c r="E61" s="111">
        <v>340</v>
      </c>
      <c r="F61" s="11" t="s">
        <v>78</v>
      </c>
      <c r="G61" s="102">
        <v>60000</v>
      </c>
      <c r="H61" s="173">
        <v>50000</v>
      </c>
      <c r="I61" s="153">
        <f t="shared" si="32"/>
        <v>20400000</v>
      </c>
      <c r="J61" s="154">
        <f t="shared" si="33"/>
        <v>17000000</v>
      </c>
      <c r="K61" s="94"/>
      <c r="L61" s="32">
        <v>17000000</v>
      </c>
      <c r="M61" s="32"/>
      <c r="N61" s="32"/>
      <c r="O61" s="32"/>
      <c r="P61" s="32"/>
      <c r="Q61" s="27"/>
      <c r="R61" s="118">
        <f t="shared" si="34"/>
        <v>17000000</v>
      </c>
      <c r="S61" s="103"/>
      <c r="T61" s="278"/>
    </row>
    <row r="62" spans="2:20" ht="16.149999999999999" customHeight="1" x14ac:dyDescent="0.25">
      <c r="B62" s="347"/>
      <c r="C62" s="317"/>
      <c r="D62" s="175" t="s">
        <v>93</v>
      </c>
      <c r="E62" s="111">
        <v>20</v>
      </c>
      <c r="F62" s="11" t="s">
        <v>78</v>
      </c>
      <c r="G62" s="102">
        <v>50000</v>
      </c>
      <c r="H62" s="173">
        <v>40000</v>
      </c>
      <c r="I62" s="153">
        <f t="shared" si="32"/>
        <v>1000000</v>
      </c>
      <c r="J62" s="154">
        <f t="shared" si="33"/>
        <v>800000</v>
      </c>
      <c r="K62" s="94"/>
      <c r="L62" s="33">
        <v>800000</v>
      </c>
      <c r="M62" s="33"/>
      <c r="N62" s="33"/>
      <c r="O62" s="33"/>
      <c r="P62" s="33"/>
      <c r="Q62" s="27"/>
      <c r="R62" s="118">
        <f t="shared" si="34"/>
        <v>800000</v>
      </c>
      <c r="S62" s="103"/>
      <c r="T62" s="281"/>
    </row>
    <row r="63" spans="2:20" ht="16.149999999999999" customHeight="1" x14ac:dyDescent="0.25">
      <c r="B63" s="347"/>
      <c r="C63" s="317"/>
      <c r="D63" s="126"/>
      <c r="E63" s="111"/>
      <c r="F63" s="11"/>
      <c r="G63" s="102"/>
      <c r="H63" s="173"/>
      <c r="I63" s="153">
        <f t="shared" si="32"/>
        <v>0</v>
      </c>
      <c r="J63" s="154">
        <f t="shared" si="33"/>
        <v>0</v>
      </c>
      <c r="K63" s="94"/>
      <c r="L63" s="33"/>
      <c r="M63" s="33"/>
      <c r="N63" s="33"/>
      <c r="O63" s="33"/>
      <c r="P63" s="33"/>
      <c r="Q63" s="27"/>
      <c r="R63" s="118">
        <f t="shared" si="34"/>
        <v>0</v>
      </c>
      <c r="S63" s="103"/>
      <c r="T63" s="281"/>
    </row>
    <row r="64" spans="2:20" ht="16.149999999999999" customHeight="1" x14ac:dyDescent="0.25">
      <c r="B64" s="347"/>
      <c r="C64" s="317"/>
      <c r="D64" s="87" t="s">
        <v>5</v>
      </c>
      <c r="E64" s="88"/>
      <c r="F64" s="88"/>
      <c r="G64" s="88"/>
      <c r="H64" s="171"/>
      <c r="I64" s="160">
        <f>SUM(I56:I63)</f>
        <v>205060000</v>
      </c>
      <c r="J64" s="159">
        <f>SUM(J56:J63)</f>
        <v>170850000</v>
      </c>
      <c r="K64" s="95">
        <f t="shared" ref="K64:Q64" si="35">SUM(K56:K63)</f>
        <v>74775000</v>
      </c>
      <c r="L64" s="35">
        <f t="shared" si="35"/>
        <v>96075000</v>
      </c>
      <c r="M64" s="35">
        <f t="shared" si="35"/>
        <v>0</v>
      </c>
      <c r="N64" s="35">
        <f t="shared" si="35"/>
        <v>0</v>
      </c>
      <c r="O64" s="35">
        <f t="shared" si="35"/>
        <v>0</v>
      </c>
      <c r="P64" s="35">
        <f t="shared" si="35"/>
        <v>0</v>
      </c>
      <c r="Q64" s="35">
        <f t="shared" si="35"/>
        <v>0</v>
      </c>
      <c r="R64" s="36">
        <f>SUM(K64:Q64)</f>
        <v>170850000</v>
      </c>
      <c r="S64" s="104">
        <f>SUM(S56:S63)</f>
        <v>0</v>
      </c>
      <c r="T64" s="283"/>
    </row>
    <row r="65" spans="2:20" ht="30" customHeight="1" x14ac:dyDescent="0.25">
      <c r="B65" s="347" t="s">
        <v>10</v>
      </c>
      <c r="C65" s="317" t="s">
        <v>111</v>
      </c>
      <c r="D65" s="125" t="s">
        <v>1</v>
      </c>
      <c r="E65" s="19" t="s">
        <v>11</v>
      </c>
      <c r="F65" s="6" t="s">
        <v>3</v>
      </c>
      <c r="G65" s="100" t="s">
        <v>101</v>
      </c>
      <c r="H65" s="170" t="s">
        <v>113</v>
      </c>
      <c r="I65" s="155" t="s">
        <v>29</v>
      </c>
      <c r="J65" s="156" t="s">
        <v>30</v>
      </c>
      <c r="K65" s="96">
        <f>K$20</f>
        <v>46113</v>
      </c>
      <c r="L65" s="91">
        <f t="shared" ref="L65:P65" si="36">L$20</f>
        <v>46478</v>
      </c>
      <c r="M65" s="91">
        <f t="shared" si="36"/>
        <v>46844</v>
      </c>
      <c r="N65" s="91">
        <f t="shared" si="36"/>
        <v>47209</v>
      </c>
      <c r="O65" s="91">
        <f t="shared" si="36"/>
        <v>47574</v>
      </c>
      <c r="P65" s="91">
        <f t="shared" si="36"/>
        <v>47939</v>
      </c>
      <c r="Q65" s="30" t="s">
        <v>35</v>
      </c>
      <c r="R65" s="12" t="s">
        <v>37</v>
      </c>
      <c r="S65" s="105" t="s">
        <v>15</v>
      </c>
      <c r="T65" s="284" t="s">
        <v>4</v>
      </c>
    </row>
    <row r="66" spans="2:20" ht="16.149999999999999" customHeight="1" x14ac:dyDescent="0.25">
      <c r="B66" s="347"/>
      <c r="C66" s="317"/>
      <c r="D66" s="126" t="s">
        <v>112</v>
      </c>
      <c r="E66" s="111">
        <v>20</v>
      </c>
      <c r="F66" s="11" t="s">
        <v>102</v>
      </c>
      <c r="G66" s="99">
        <v>1300000</v>
      </c>
      <c r="H66" s="168">
        <v>1200000</v>
      </c>
      <c r="I66" s="153">
        <f t="shared" ref="I66:I69" si="37">+G66*E66</f>
        <v>26000000</v>
      </c>
      <c r="J66" s="154">
        <f t="shared" ref="J66:J69" si="38">+H66*E66</f>
        <v>24000000</v>
      </c>
      <c r="K66" s="97"/>
      <c r="L66" s="7">
        <v>24000000</v>
      </c>
      <c r="M66" s="7">
        <v>24000000</v>
      </c>
      <c r="N66" s="7">
        <v>24000000</v>
      </c>
      <c r="O66" s="7">
        <v>24000000</v>
      </c>
      <c r="P66" s="7">
        <v>24000000</v>
      </c>
      <c r="Q66" s="28"/>
      <c r="R66" s="118">
        <f>SUM(K66:Q66)</f>
        <v>120000000</v>
      </c>
      <c r="S66" s="103"/>
      <c r="T66" s="278"/>
    </row>
    <row r="67" spans="2:20" ht="16.149999999999999" customHeight="1" x14ac:dyDescent="0.25">
      <c r="B67" s="347"/>
      <c r="C67" s="317"/>
      <c r="D67" s="126" t="s">
        <v>32</v>
      </c>
      <c r="E67" s="111">
        <v>6</v>
      </c>
      <c r="F67" s="11" t="s">
        <v>82</v>
      </c>
      <c r="G67" s="99">
        <v>1300000</v>
      </c>
      <c r="H67" s="168">
        <v>1200000</v>
      </c>
      <c r="I67" s="153">
        <f>+G67*E67</f>
        <v>7800000</v>
      </c>
      <c r="J67" s="154">
        <f t="shared" si="38"/>
        <v>7200000</v>
      </c>
      <c r="K67" s="97"/>
      <c r="L67" s="33">
        <f>J67</f>
        <v>7200000</v>
      </c>
      <c r="M67" s="33"/>
      <c r="N67" s="33"/>
      <c r="O67" s="33"/>
      <c r="P67" s="7"/>
      <c r="Q67" s="28"/>
      <c r="R67" s="118">
        <f>SUM(K67:Q67)</f>
        <v>7200000</v>
      </c>
      <c r="S67" s="103"/>
      <c r="T67" s="278"/>
    </row>
    <row r="68" spans="2:20" ht="16.149999999999999" customHeight="1" x14ac:dyDescent="0.25">
      <c r="B68" s="347"/>
      <c r="C68" s="317"/>
      <c r="D68" s="126" t="s">
        <v>33</v>
      </c>
      <c r="E68" s="111">
        <v>6</v>
      </c>
      <c r="F68" s="11" t="s">
        <v>82</v>
      </c>
      <c r="G68" s="99">
        <v>1300000</v>
      </c>
      <c r="H68" s="168">
        <v>1200000</v>
      </c>
      <c r="I68" s="153">
        <f t="shared" si="37"/>
        <v>7800000</v>
      </c>
      <c r="J68" s="154">
        <f t="shared" si="38"/>
        <v>7200000</v>
      </c>
      <c r="K68" s="97"/>
      <c r="L68" s="33"/>
      <c r="M68" s="33">
        <v>7200000</v>
      </c>
      <c r="N68" s="33">
        <v>7200000</v>
      </c>
      <c r="O68" s="33"/>
      <c r="P68" s="5"/>
      <c r="Q68" s="27"/>
      <c r="R68" s="118">
        <f>SUM(K68:Q68)</f>
        <v>14400000</v>
      </c>
      <c r="S68" s="103"/>
      <c r="T68" s="278"/>
    </row>
    <row r="69" spans="2:20" ht="16.149999999999999" customHeight="1" x14ac:dyDescent="0.25">
      <c r="B69" s="347"/>
      <c r="C69" s="317"/>
      <c r="D69" s="126"/>
      <c r="E69" s="111"/>
      <c r="F69" s="11" t="s">
        <v>102</v>
      </c>
      <c r="G69" s="99"/>
      <c r="H69" s="168"/>
      <c r="I69" s="153">
        <f t="shared" si="37"/>
        <v>0</v>
      </c>
      <c r="J69" s="154">
        <f t="shared" si="38"/>
        <v>0</v>
      </c>
      <c r="K69" s="97"/>
      <c r="L69" s="5"/>
      <c r="M69" s="5"/>
      <c r="N69" s="5"/>
      <c r="O69" s="5"/>
      <c r="P69" s="5"/>
      <c r="Q69" s="27"/>
      <c r="R69" s="118">
        <f>SUM(K69:Q69)</f>
        <v>0</v>
      </c>
      <c r="S69" s="103"/>
      <c r="T69" s="281"/>
    </row>
    <row r="70" spans="2:20" ht="16.149999999999999" customHeight="1" thickBot="1" x14ac:dyDescent="0.3">
      <c r="B70" s="352"/>
      <c r="C70" s="375"/>
      <c r="D70" s="285" t="s">
        <v>5</v>
      </c>
      <c r="E70" s="286"/>
      <c r="F70" s="286"/>
      <c r="G70" s="286"/>
      <c r="H70" s="287"/>
      <c r="I70" s="288">
        <f>SUM(I63:I69)</f>
        <v>246660000</v>
      </c>
      <c r="J70" s="289">
        <f>SUM(J63:J69)</f>
        <v>209250000</v>
      </c>
      <c r="K70" s="290">
        <f t="shared" ref="K70:Q70" si="39">SUM(K66:K69)</f>
        <v>0</v>
      </c>
      <c r="L70" s="291">
        <f t="shared" si="39"/>
        <v>31200000</v>
      </c>
      <c r="M70" s="291">
        <f t="shared" si="39"/>
        <v>31200000</v>
      </c>
      <c r="N70" s="291">
        <f t="shared" si="39"/>
        <v>31200000</v>
      </c>
      <c r="O70" s="291">
        <f t="shared" si="39"/>
        <v>24000000</v>
      </c>
      <c r="P70" s="291">
        <f t="shared" si="39"/>
        <v>24000000</v>
      </c>
      <c r="Q70" s="291">
        <f t="shared" si="39"/>
        <v>0</v>
      </c>
      <c r="R70" s="292">
        <f>SUM(K70:Q70)</f>
        <v>141600000</v>
      </c>
      <c r="S70" s="293">
        <f>SUM(S66:S69)</f>
        <v>0</v>
      </c>
      <c r="T70" s="294"/>
    </row>
    <row r="71" spans="2:20" ht="10.15" customHeight="1" thickBot="1" x14ac:dyDescent="0.3">
      <c r="B71" s="4"/>
      <c r="C71" s="4"/>
      <c r="D71" s="78"/>
      <c r="E71" s="79"/>
      <c r="F71" s="80"/>
      <c r="G71" s="81"/>
      <c r="H71" s="81"/>
      <c r="I71" s="81"/>
      <c r="J71" s="81"/>
      <c r="K71" s="82"/>
      <c r="L71" s="82"/>
      <c r="M71" s="82"/>
      <c r="N71" s="82"/>
      <c r="O71" s="82"/>
      <c r="P71" s="82"/>
      <c r="Q71" s="82"/>
      <c r="R71" s="82"/>
      <c r="S71" s="82"/>
      <c r="T71" s="83"/>
    </row>
    <row r="72" spans="2:20" ht="30" customHeight="1" thickTop="1" thickBot="1" x14ac:dyDescent="0.3">
      <c r="B72" s="4"/>
      <c r="C72" s="4"/>
      <c r="D72" s="4"/>
      <c r="E72" s="15"/>
      <c r="F72" s="10"/>
      <c r="G72" s="4"/>
      <c r="H72" s="4"/>
      <c r="I72" s="4"/>
      <c r="J72" s="4"/>
      <c r="K72" s="132">
        <f>K$20</f>
        <v>46113</v>
      </c>
      <c r="L72" s="133">
        <f t="shared" ref="L72:P72" si="40">L$20</f>
        <v>46478</v>
      </c>
      <c r="M72" s="133">
        <f t="shared" si="40"/>
        <v>46844</v>
      </c>
      <c r="N72" s="133">
        <f t="shared" si="40"/>
        <v>47209</v>
      </c>
      <c r="O72" s="133">
        <f t="shared" si="40"/>
        <v>47574</v>
      </c>
      <c r="P72" s="133">
        <f t="shared" si="40"/>
        <v>47939</v>
      </c>
      <c r="Q72" s="134" t="s">
        <v>35</v>
      </c>
      <c r="R72" s="135" t="s">
        <v>37</v>
      </c>
      <c r="S72" s="136" t="s">
        <v>16</v>
      </c>
      <c r="T72" s="4"/>
    </row>
    <row r="73" spans="2:20" ht="25.35" customHeight="1" thickTop="1" x14ac:dyDescent="0.25">
      <c r="B73" s="4"/>
      <c r="C73" s="4"/>
      <c r="D73" s="4"/>
      <c r="E73" s="15"/>
      <c r="F73" s="10"/>
      <c r="G73" s="4"/>
      <c r="H73" s="4"/>
      <c r="I73" s="334" t="s">
        <v>12</v>
      </c>
      <c r="J73" s="335"/>
      <c r="K73" s="137">
        <f t="shared" ref="K73:Q73" si="41">SUMIF($D20:$D70,"合計",K20:K70)</f>
        <v>115106000</v>
      </c>
      <c r="L73" s="138">
        <f t="shared" si="41"/>
        <v>204437000</v>
      </c>
      <c r="M73" s="138">
        <f t="shared" si="41"/>
        <v>108362000</v>
      </c>
      <c r="N73" s="138">
        <f t="shared" si="41"/>
        <v>108362000</v>
      </c>
      <c r="O73" s="138">
        <f t="shared" si="41"/>
        <v>101162000</v>
      </c>
      <c r="P73" s="138">
        <f t="shared" si="41"/>
        <v>101162000</v>
      </c>
      <c r="Q73" s="139">
        <f t="shared" si="41"/>
        <v>0</v>
      </c>
      <c r="R73" s="146">
        <f>SUM(K73:Q73)</f>
        <v>738591000</v>
      </c>
      <c r="S73" s="147"/>
    </row>
    <row r="74" spans="2:20" ht="25.35" customHeight="1" x14ac:dyDescent="0.25">
      <c r="B74" s="4"/>
      <c r="C74" s="4"/>
      <c r="D74" s="4"/>
      <c r="E74" s="15"/>
      <c r="F74" s="10"/>
      <c r="G74" s="4"/>
      <c r="H74" s="4"/>
      <c r="I74" s="129" t="s">
        <v>106</v>
      </c>
      <c r="J74" s="98">
        <v>0.1</v>
      </c>
      <c r="K74" s="140">
        <f t="shared" ref="K74:Q74" si="42">+K73*$J$74</f>
        <v>11510600</v>
      </c>
      <c r="L74" s="141">
        <f t="shared" si="42"/>
        <v>20443700</v>
      </c>
      <c r="M74" s="141">
        <f t="shared" si="42"/>
        <v>10836200</v>
      </c>
      <c r="N74" s="141">
        <f t="shared" si="42"/>
        <v>10836200</v>
      </c>
      <c r="O74" s="141">
        <f t="shared" si="42"/>
        <v>10116200</v>
      </c>
      <c r="P74" s="141">
        <f t="shared" si="42"/>
        <v>10116200</v>
      </c>
      <c r="Q74" s="142">
        <f t="shared" si="42"/>
        <v>0</v>
      </c>
      <c r="R74" s="148">
        <f>SUM(K74:Q74)</f>
        <v>73859100</v>
      </c>
      <c r="S74" s="149"/>
    </row>
    <row r="75" spans="2:20" ht="25.35" customHeight="1" thickBot="1" x14ac:dyDescent="0.3">
      <c r="C75" s="4"/>
      <c r="D75" s="4"/>
      <c r="E75" s="15"/>
      <c r="F75" s="10"/>
      <c r="G75" s="4"/>
      <c r="H75" s="4"/>
      <c r="I75" s="332" t="s">
        <v>13</v>
      </c>
      <c r="J75" s="333"/>
      <c r="K75" s="143">
        <f>SUM(K73:K74)</f>
        <v>126616600</v>
      </c>
      <c r="L75" s="144">
        <f t="shared" ref="L75:Q75" si="43">SUM(L73:L74)</f>
        <v>224880700</v>
      </c>
      <c r="M75" s="144">
        <f t="shared" si="43"/>
        <v>119198200</v>
      </c>
      <c r="N75" s="144">
        <f t="shared" si="43"/>
        <v>119198200</v>
      </c>
      <c r="O75" s="144">
        <f t="shared" si="43"/>
        <v>111278200</v>
      </c>
      <c r="P75" s="144">
        <f t="shared" si="43"/>
        <v>111278200</v>
      </c>
      <c r="Q75" s="144">
        <f t="shared" si="43"/>
        <v>0</v>
      </c>
      <c r="R75" s="150">
        <f>SUM(R73:R74)</f>
        <v>812450100</v>
      </c>
      <c r="S75" s="145"/>
    </row>
    <row r="76" spans="2:20" ht="16.5" thickTop="1" x14ac:dyDescent="0.25"/>
  </sheetData>
  <mergeCells count="29">
    <mergeCell ref="I75:J75"/>
    <mergeCell ref="B55:B64"/>
    <mergeCell ref="C55:C64"/>
    <mergeCell ref="B65:B70"/>
    <mergeCell ref="C65:C70"/>
    <mergeCell ref="I73:J73"/>
    <mergeCell ref="B31:B46"/>
    <mergeCell ref="C31:C37"/>
    <mergeCell ref="C38:C46"/>
    <mergeCell ref="B47:B54"/>
    <mergeCell ref="C47:C50"/>
    <mergeCell ref="C51:C54"/>
    <mergeCell ref="K17:S17"/>
    <mergeCell ref="T17:T20"/>
    <mergeCell ref="Q18:Q19"/>
    <mergeCell ref="R18:R20"/>
    <mergeCell ref="S18:S20"/>
    <mergeCell ref="B20:B30"/>
    <mergeCell ref="C20:C24"/>
    <mergeCell ref="C25:C30"/>
    <mergeCell ref="E12:H12"/>
    <mergeCell ref="I12:J12"/>
    <mergeCell ref="C14:D14"/>
    <mergeCell ref="E14:F14"/>
    <mergeCell ref="G14:I14"/>
    <mergeCell ref="C15:D15"/>
    <mergeCell ref="E15:F15"/>
    <mergeCell ref="G15:I15"/>
    <mergeCell ref="B17:J19"/>
  </mergeCells>
  <phoneticPr fontId="20"/>
  <pageMargins left="0.51181102362204722" right="0.55118110236220474" top="0.55118110236220474" bottom="0.6692913385826772" header="0.27559055118110237" footer="0.31496062992125984"/>
  <pageSetup paperSize="8" scale="54" orientation="landscape" r:id="rId1"/>
  <headerFooter alignWithMargins="0">
    <oddFooter>&amp;C&amp;P/&amp;N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showGridLines="0" view="pageBreakPreview" zoomScale="85" zoomScaleNormal="75" zoomScaleSheetLayoutView="85" zoomScalePageLayoutView="85" workbookViewId="0">
      <selection activeCell="A2" sqref="A2"/>
    </sheetView>
  </sheetViews>
  <sheetFormatPr defaultColWidth="9" defaultRowHeight="14.25" x14ac:dyDescent="0.15"/>
  <cols>
    <col min="1" max="1" width="4" style="55" customWidth="1"/>
    <col min="2" max="2" width="11.625" style="42" customWidth="1"/>
    <col min="3" max="3" width="19.75" style="55" customWidth="1"/>
    <col min="4" max="4" width="13" style="55" customWidth="1"/>
    <col min="5" max="5" width="13.625" style="55" customWidth="1"/>
    <col min="6" max="6" width="5" style="55" bestFit="1" customWidth="1"/>
    <col min="7" max="10" width="12.75" style="55" customWidth="1"/>
    <col min="11" max="11" width="34.375" style="55" customWidth="1"/>
    <col min="12" max="12" width="12" style="55" customWidth="1"/>
    <col min="13" max="13" width="34.375" style="55" customWidth="1"/>
    <col min="14" max="16384" width="9" style="55"/>
  </cols>
  <sheetData>
    <row r="1" spans="1:13" s="43" customFormat="1" ht="31.5" customHeight="1" x14ac:dyDescent="0.15">
      <c r="A1" s="41" t="s">
        <v>237</v>
      </c>
      <c r="B1" s="42"/>
      <c r="C1" s="42"/>
      <c r="D1" s="42"/>
      <c r="E1" s="42"/>
      <c r="F1" s="42"/>
      <c r="G1" s="42"/>
      <c r="H1" s="42"/>
      <c r="I1" s="42"/>
      <c r="K1" s="42"/>
      <c r="L1" s="42"/>
      <c r="M1" s="42"/>
    </row>
    <row r="2" spans="1:13" s="178" customFormat="1" ht="24" customHeight="1" x14ac:dyDescent="0.15">
      <c r="B2" s="177" t="s">
        <v>107</v>
      </c>
      <c r="C2" s="387">
        <f>【様式】見積書!$C$14</f>
        <v>0</v>
      </c>
      <c r="D2" s="387"/>
      <c r="E2" s="177" t="s">
        <v>114</v>
      </c>
      <c r="F2" s="385">
        <f>【様式】見積書!$G$14</f>
        <v>0</v>
      </c>
      <c r="G2" s="386"/>
      <c r="H2" s="386"/>
    </row>
    <row r="3" spans="1:13" s="178" customFormat="1" ht="24" customHeight="1" x14ac:dyDescent="0.15">
      <c r="B3" s="177" t="s">
        <v>108</v>
      </c>
      <c r="C3" s="387">
        <f>【様式】見積書!$C$15</f>
        <v>0</v>
      </c>
      <c r="D3" s="387"/>
      <c r="E3" s="177" t="s">
        <v>115</v>
      </c>
      <c r="F3" s="385">
        <f>【様式】見積書!G14</f>
        <v>0</v>
      </c>
      <c r="G3" s="386"/>
      <c r="H3" s="386"/>
    </row>
    <row r="4" spans="1:13" s="43" customFormat="1" ht="19.5" x14ac:dyDescent="0.15">
      <c r="A4" s="41"/>
      <c r="B4" s="42"/>
      <c r="C4" s="42"/>
      <c r="D4" s="42"/>
      <c r="E4" s="42"/>
      <c r="F4" s="44"/>
      <c r="G4" s="44"/>
      <c r="H4" s="44"/>
      <c r="I4" s="44"/>
      <c r="J4" s="42" t="s">
        <v>38</v>
      </c>
      <c r="K4" s="44"/>
      <c r="L4" s="44"/>
      <c r="M4" s="44"/>
    </row>
    <row r="5" spans="1:13" s="45" customFormat="1" ht="15" customHeight="1" x14ac:dyDescent="0.15">
      <c r="A5" s="380" t="s">
        <v>17</v>
      </c>
      <c r="B5" s="380" t="s">
        <v>18</v>
      </c>
      <c r="C5" s="380" t="s">
        <v>70</v>
      </c>
      <c r="D5" s="380" t="s">
        <v>69</v>
      </c>
      <c r="E5" s="380" t="s">
        <v>55</v>
      </c>
      <c r="F5" s="378" t="s">
        <v>19</v>
      </c>
      <c r="G5" s="378" t="s">
        <v>39</v>
      </c>
      <c r="H5" s="378"/>
      <c r="I5" s="383" t="s">
        <v>20</v>
      </c>
      <c r="J5" s="384"/>
      <c r="K5" s="378" t="s">
        <v>21</v>
      </c>
      <c r="L5" s="378" t="s">
        <v>41</v>
      </c>
      <c r="M5" s="379" t="s">
        <v>44</v>
      </c>
    </row>
    <row r="6" spans="1:13" s="45" customFormat="1" ht="15" customHeight="1" x14ac:dyDescent="0.15">
      <c r="A6" s="381"/>
      <c r="B6" s="381"/>
      <c r="C6" s="381"/>
      <c r="D6" s="382"/>
      <c r="E6" s="381"/>
      <c r="F6" s="380"/>
      <c r="G6" s="46" t="s">
        <v>26</v>
      </c>
      <c r="H6" s="86" t="s">
        <v>14</v>
      </c>
      <c r="I6" s="46" t="s">
        <v>26</v>
      </c>
      <c r="J6" s="86" t="s">
        <v>14</v>
      </c>
      <c r="K6" s="378"/>
      <c r="L6" s="378"/>
      <c r="M6" s="379"/>
    </row>
    <row r="7" spans="1:13" ht="30" customHeight="1" x14ac:dyDescent="0.15">
      <c r="A7" s="47" t="s">
        <v>73</v>
      </c>
      <c r="B7" s="48" t="s">
        <v>59</v>
      </c>
      <c r="C7" s="49" t="s">
        <v>74</v>
      </c>
      <c r="D7" s="50" t="s">
        <v>72</v>
      </c>
      <c r="E7" s="51" t="s">
        <v>71</v>
      </c>
      <c r="F7" s="52">
        <v>1</v>
      </c>
      <c r="G7" s="52">
        <v>200000</v>
      </c>
      <c r="H7" s="51">
        <f>SUM(G7*F7)</f>
        <v>200000</v>
      </c>
      <c r="I7" s="51">
        <v>1000</v>
      </c>
      <c r="J7" s="51">
        <f>I7*F7</f>
        <v>1000</v>
      </c>
      <c r="K7" s="53" t="s">
        <v>75</v>
      </c>
      <c r="L7" s="54">
        <v>45016</v>
      </c>
      <c r="M7" s="53"/>
    </row>
    <row r="8" spans="1:13" ht="22.5" customHeight="1" x14ac:dyDescent="0.15">
      <c r="A8" s="56">
        <v>1</v>
      </c>
      <c r="B8" s="57"/>
      <c r="C8" s="58"/>
      <c r="D8" s="59"/>
      <c r="E8" s="60"/>
      <c r="F8" s="61"/>
      <c r="G8" s="61"/>
      <c r="H8" s="60">
        <f t="shared" ref="H8:H33" si="0">SUM(G8*F8)</f>
        <v>0</v>
      </c>
      <c r="I8" s="60"/>
      <c r="J8" s="60">
        <f t="shared" ref="J8:J33" si="1">I8*F8</f>
        <v>0</v>
      </c>
      <c r="K8" s="62"/>
      <c r="L8" s="63"/>
      <c r="M8" s="62"/>
    </row>
    <row r="9" spans="1:13" ht="22.5" customHeight="1" x14ac:dyDescent="0.15">
      <c r="A9" s="56">
        <v>2</v>
      </c>
      <c r="B9" s="57"/>
      <c r="C9" s="58"/>
      <c r="D9" s="59"/>
      <c r="E9" s="60"/>
      <c r="F9" s="61"/>
      <c r="G9" s="61"/>
      <c r="H9" s="60">
        <f t="shared" si="0"/>
        <v>0</v>
      </c>
      <c r="I9" s="60"/>
      <c r="J9" s="60">
        <f t="shared" si="1"/>
        <v>0</v>
      </c>
      <c r="K9" s="62"/>
      <c r="L9" s="63"/>
      <c r="M9" s="62"/>
    </row>
    <row r="10" spans="1:13" ht="22.5" customHeight="1" x14ac:dyDescent="0.15">
      <c r="A10" s="56">
        <v>3</v>
      </c>
      <c r="B10" s="57"/>
      <c r="C10" s="58"/>
      <c r="D10" s="59"/>
      <c r="E10" s="60"/>
      <c r="F10" s="61"/>
      <c r="G10" s="61"/>
      <c r="H10" s="60">
        <f t="shared" si="0"/>
        <v>0</v>
      </c>
      <c r="I10" s="60"/>
      <c r="J10" s="60">
        <f t="shared" si="1"/>
        <v>0</v>
      </c>
      <c r="K10" s="62"/>
      <c r="L10" s="63"/>
      <c r="M10" s="62"/>
    </row>
    <row r="11" spans="1:13" ht="22.5" customHeight="1" x14ac:dyDescent="0.15">
      <c r="A11" s="56">
        <v>4</v>
      </c>
      <c r="B11" s="57"/>
      <c r="C11" s="58"/>
      <c r="D11" s="59"/>
      <c r="E11" s="60"/>
      <c r="F11" s="61"/>
      <c r="G11" s="61"/>
      <c r="H11" s="60">
        <f t="shared" si="0"/>
        <v>0</v>
      </c>
      <c r="I11" s="60"/>
      <c r="J11" s="60">
        <f t="shared" si="1"/>
        <v>0</v>
      </c>
      <c r="K11" s="62"/>
      <c r="L11" s="63"/>
      <c r="M11" s="62"/>
    </row>
    <row r="12" spans="1:13" ht="22.5" customHeight="1" x14ac:dyDescent="0.15">
      <c r="A12" s="56">
        <v>5</v>
      </c>
      <c r="B12" s="57"/>
      <c r="C12" s="58"/>
      <c r="D12" s="59"/>
      <c r="E12" s="60"/>
      <c r="F12" s="61"/>
      <c r="G12" s="61"/>
      <c r="H12" s="60">
        <f t="shared" si="0"/>
        <v>0</v>
      </c>
      <c r="I12" s="60"/>
      <c r="J12" s="60">
        <f t="shared" si="1"/>
        <v>0</v>
      </c>
      <c r="K12" s="62"/>
      <c r="L12" s="63"/>
      <c r="M12" s="62"/>
    </row>
    <row r="13" spans="1:13" ht="22.5" customHeight="1" x14ac:dyDescent="0.15">
      <c r="A13" s="56">
        <v>6</v>
      </c>
      <c r="B13" s="57"/>
      <c r="C13" s="58"/>
      <c r="D13" s="59"/>
      <c r="E13" s="60"/>
      <c r="F13" s="61"/>
      <c r="G13" s="61"/>
      <c r="H13" s="60">
        <f t="shared" si="0"/>
        <v>0</v>
      </c>
      <c r="I13" s="60"/>
      <c r="J13" s="60">
        <f t="shared" si="1"/>
        <v>0</v>
      </c>
      <c r="K13" s="62"/>
      <c r="L13" s="63"/>
      <c r="M13" s="62"/>
    </row>
    <row r="14" spans="1:13" s="45" customFormat="1" ht="22.5" customHeight="1" x14ac:dyDescent="0.15">
      <c r="A14" s="56">
        <v>7</v>
      </c>
      <c r="B14" s="57"/>
      <c r="C14" s="58"/>
      <c r="D14" s="59"/>
      <c r="E14" s="60"/>
      <c r="F14" s="61"/>
      <c r="G14" s="61"/>
      <c r="H14" s="60">
        <f t="shared" si="0"/>
        <v>0</v>
      </c>
      <c r="I14" s="60"/>
      <c r="J14" s="60">
        <f t="shared" si="1"/>
        <v>0</v>
      </c>
      <c r="K14" s="62"/>
      <c r="L14" s="63"/>
      <c r="M14" s="62"/>
    </row>
    <row r="15" spans="1:13" s="45" customFormat="1" ht="22.5" customHeight="1" x14ac:dyDescent="0.15">
      <c r="A15" s="56">
        <v>8</v>
      </c>
      <c r="B15" s="57"/>
      <c r="C15" s="58"/>
      <c r="D15" s="59"/>
      <c r="E15" s="60"/>
      <c r="F15" s="61"/>
      <c r="G15" s="61"/>
      <c r="H15" s="60">
        <f t="shared" si="0"/>
        <v>0</v>
      </c>
      <c r="I15" s="60"/>
      <c r="J15" s="60">
        <f t="shared" si="1"/>
        <v>0</v>
      </c>
      <c r="K15" s="62"/>
      <c r="L15" s="63"/>
      <c r="M15" s="62"/>
    </row>
    <row r="16" spans="1:13" s="45" customFormat="1" ht="22.5" customHeight="1" x14ac:dyDescent="0.15">
      <c r="A16" s="56">
        <v>9</v>
      </c>
      <c r="B16" s="57"/>
      <c r="C16" s="58"/>
      <c r="D16" s="59"/>
      <c r="E16" s="60"/>
      <c r="F16" s="61"/>
      <c r="G16" s="61"/>
      <c r="H16" s="60">
        <f t="shared" si="0"/>
        <v>0</v>
      </c>
      <c r="I16" s="60"/>
      <c r="J16" s="60">
        <f t="shared" si="1"/>
        <v>0</v>
      </c>
      <c r="K16" s="62"/>
      <c r="L16" s="63"/>
      <c r="M16" s="62"/>
    </row>
    <row r="17" spans="1:13" s="45" customFormat="1" ht="22.5" customHeight="1" x14ac:dyDescent="0.15">
      <c r="A17" s="56">
        <v>10</v>
      </c>
      <c r="B17" s="57"/>
      <c r="C17" s="58"/>
      <c r="D17" s="59"/>
      <c r="E17" s="60"/>
      <c r="F17" s="61"/>
      <c r="G17" s="61"/>
      <c r="H17" s="60">
        <f t="shared" si="0"/>
        <v>0</v>
      </c>
      <c r="I17" s="60"/>
      <c r="J17" s="60">
        <f t="shared" si="1"/>
        <v>0</v>
      </c>
      <c r="K17" s="62"/>
      <c r="L17" s="63"/>
      <c r="M17" s="62"/>
    </row>
    <row r="18" spans="1:13" s="45" customFormat="1" ht="22.5" customHeight="1" x14ac:dyDescent="0.15">
      <c r="A18" s="56"/>
      <c r="B18" s="57"/>
      <c r="C18" s="58"/>
      <c r="D18" s="59"/>
      <c r="E18" s="60"/>
      <c r="F18" s="61"/>
      <c r="G18" s="61"/>
      <c r="H18" s="60">
        <f t="shared" si="0"/>
        <v>0</v>
      </c>
      <c r="I18" s="60"/>
      <c r="J18" s="60">
        <f t="shared" si="1"/>
        <v>0</v>
      </c>
      <c r="K18" s="62"/>
      <c r="L18" s="63"/>
      <c r="M18" s="62"/>
    </row>
    <row r="19" spans="1:13" s="45" customFormat="1" ht="22.5" customHeight="1" x14ac:dyDescent="0.15">
      <c r="A19" s="56"/>
      <c r="B19" s="57"/>
      <c r="C19" s="58"/>
      <c r="D19" s="59"/>
      <c r="E19" s="60"/>
      <c r="F19" s="61"/>
      <c r="G19" s="61"/>
      <c r="H19" s="60">
        <f t="shared" si="0"/>
        <v>0</v>
      </c>
      <c r="I19" s="60"/>
      <c r="J19" s="60">
        <f t="shared" si="1"/>
        <v>0</v>
      </c>
      <c r="K19" s="62"/>
      <c r="L19" s="63"/>
      <c r="M19" s="62"/>
    </row>
    <row r="20" spans="1:13" s="45" customFormat="1" ht="22.5" customHeight="1" x14ac:dyDescent="0.15">
      <c r="A20" s="56"/>
      <c r="B20" s="57"/>
      <c r="C20" s="58"/>
      <c r="D20" s="59"/>
      <c r="E20" s="60"/>
      <c r="F20" s="61"/>
      <c r="G20" s="61"/>
      <c r="H20" s="60">
        <f t="shared" si="0"/>
        <v>0</v>
      </c>
      <c r="I20" s="60"/>
      <c r="J20" s="60">
        <f t="shared" si="1"/>
        <v>0</v>
      </c>
      <c r="K20" s="62"/>
      <c r="L20" s="63"/>
      <c r="M20" s="62"/>
    </row>
    <row r="21" spans="1:13" s="45" customFormat="1" ht="22.5" customHeight="1" x14ac:dyDescent="0.15">
      <c r="A21" s="56"/>
      <c r="B21" s="57"/>
      <c r="C21" s="58"/>
      <c r="D21" s="59"/>
      <c r="E21" s="60"/>
      <c r="F21" s="61"/>
      <c r="G21" s="61"/>
      <c r="H21" s="60">
        <f t="shared" si="0"/>
        <v>0</v>
      </c>
      <c r="I21" s="60"/>
      <c r="J21" s="60">
        <f t="shared" si="1"/>
        <v>0</v>
      </c>
      <c r="K21" s="62"/>
      <c r="L21" s="63"/>
      <c r="M21" s="62"/>
    </row>
    <row r="22" spans="1:13" s="45" customFormat="1" ht="22.5" customHeight="1" x14ac:dyDescent="0.15">
      <c r="A22" s="56"/>
      <c r="B22" s="57"/>
      <c r="C22" s="58"/>
      <c r="D22" s="59"/>
      <c r="E22" s="60"/>
      <c r="F22" s="61"/>
      <c r="G22" s="61"/>
      <c r="H22" s="60">
        <f t="shared" si="0"/>
        <v>0</v>
      </c>
      <c r="I22" s="60"/>
      <c r="J22" s="60">
        <f t="shared" si="1"/>
        <v>0</v>
      </c>
      <c r="K22" s="62"/>
      <c r="L22" s="63"/>
      <c r="M22" s="62"/>
    </row>
    <row r="23" spans="1:13" s="45" customFormat="1" ht="22.5" customHeight="1" x14ac:dyDescent="0.15">
      <c r="A23" s="56"/>
      <c r="B23" s="57"/>
      <c r="C23" s="58"/>
      <c r="D23" s="59"/>
      <c r="E23" s="60"/>
      <c r="F23" s="61"/>
      <c r="G23" s="61"/>
      <c r="H23" s="60">
        <f t="shared" si="0"/>
        <v>0</v>
      </c>
      <c r="I23" s="60"/>
      <c r="J23" s="60">
        <f t="shared" si="1"/>
        <v>0</v>
      </c>
      <c r="K23" s="62"/>
      <c r="L23" s="63"/>
      <c r="M23" s="62"/>
    </row>
    <row r="24" spans="1:13" s="45" customFormat="1" ht="22.5" customHeight="1" x14ac:dyDescent="0.15">
      <c r="A24" s="56"/>
      <c r="B24" s="57"/>
      <c r="C24" s="58"/>
      <c r="D24" s="59"/>
      <c r="E24" s="60"/>
      <c r="F24" s="61"/>
      <c r="G24" s="61"/>
      <c r="H24" s="60">
        <f t="shared" si="0"/>
        <v>0</v>
      </c>
      <c r="I24" s="60"/>
      <c r="J24" s="60">
        <f t="shared" si="1"/>
        <v>0</v>
      </c>
      <c r="K24" s="62"/>
      <c r="L24" s="63"/>
      <c r="M24" s="62"/>
    </row>
    <row r="25" spans="1:13" s="45" customFormat="1" ht="22.5" customHeight="1" x14ac:dyDescent="0.15">
      <c r="A25" s="56"/>
      <c r="B25" s="57"/>
      <c r="C25" s="58"/>
      <c r="D25" s="59"/>
      <c r="E25" s="60"/>
      <c r="F25" s="61"/>
      <c r="G25" s="61"/>
      <c r="H25" s="60">
        <f t="shared" si="0"/>
        <v>0</v>
      </c>
      <c r="I25" s="60"/>
      <c r="J25" s="60">
        <f t="shared" si="1"/>
        <v>0</v>
      </c>
      <c r="K25" s="62"/>
      <c r="L25" s="63"/>
      <c r="M25" s="62"/>
    </row>
    <row r="26" spans="1:13" s="45" customFormat="1" ht="22.5" customHeight="1" x14ac:dyDescent="0.15">
      <c r="A26" s="56"/>
      <c r="B26" s="57"/>
      <c r="C26" s="58"/>
      <c r="D26" s="59"/>
      <c r="E26" s="60"/>
      <c r="F26" s="61"/>
      <c r="G26" s="61"/>
      <c r="H26" s="60">
        <f t="shared" si="0"/>
        <v>0</v>
      </c>
      <c r="I26" s="60"/>
      <c r="J26" s="60">
        <f t="shared" si="1"/>
        <v>0</v>
      </c>
      <c r="K26" s="62"/>
      <c r="L26" s="63"/>
      <c r="M26" s="62"/>
    </row>
    <row r="27" spans="1:13" s="45" customFormat="1" ht="22.5" customHeight="1" x14ac:dyDescent="0.15">
      <c r="A27" s="56"/>
      <c r="B27" s="57"/>
      <c r="C27" s="58"/>
      <c r="D27" s="59"/>
      <c r="E27" s="60"/>
      <c r="F27" s="61"/>
      <c r="G27" s="61"/>
      <c r="H27" s="60">
        <f t="shared" si="0"/>
        <v>0</v>
      </c>
      <c r="I27" s="60"/>
      <c r="J27" s="60">
        <f t="shared" si="1"/>
        <v>0</v>
      </c>
      <c r="K27" s="62"/>
      <c r="L27" s="63"/>
      <c r="M27" s="62"/>
    </row>
    <row r="28" spans="1:13" s="45" customFormat="1" ht="22.5" customHeight="1" x14ac:dyDescent="0.15">
      <c r="A28" s="56"/>
      <c r="B28" s="57"/>
      <c r="C28" s="58"/>
      <c r="D28" s="59"/>
      <c r="E28" s="60"/>
      <c r="F28" s="61"/>
      <c r="G28" s="61"/>
      <c r="H28" s="60">
        <f t="shared" si="0"/>
        <v>0</v>
      </c>
      <c r="I28" s="60"/>
      <c r="J28" s="60">
        <f t="shared" si="1"/>
        <v>0</v>
      </c>
      <c r="K28" s="62"/>
      <c r="L28" s="63"/>
      <c r="M28" s="62"/>
    </row>
    <row r="29" spans="1:13" s="45" customFormat="1" ht="22.5" customHeight="1" x14ac:dyDescent="0.15">
      <c r="A29" s="56"/>
      <c r="B29" s="57"/>
      <c r="C29" s="58"/>
      <c r="D29" s="59"/>
      <c r="E29" s="60"/>
      <c r="F29" s="61"/>
      <c r="G29" s="61"/>
      <c r="H29" s="60">
        <f t="shared" si="0"/>
        <v>0</v>
      </c>
      <c r="I29" s="60"/>
      <c r="J29" s="60">
        <f t="shared" si="1"/>
        <v>0</v>
      </c>
      <c r="K29" s="62"/>
      <c r="L29" s="63"/>
      <c r="M29" s="62"/>
    </row>
    <row r="30" spans="1:13" s="45" customFormat="1" ht="22.5" customHeight="1" x14ac:dyDescent="0.15">
      <c r="A30" s="56"/>
      <c r="B30" s="57"/>
      <c r="C30" s="58"/>
      <c r="D30" s="59"/>
      <c r="E30" s="60"/>
      <c r="F30" s="61"/>
      <c r="G30" s="61"/>
      <c r="H30" s="60">
        <f t="shared" si="0"/>
        <v>0</v>
      </c>
      <c r="I30" s="60"/>
      <c r="J30" s="60">
        <f t="shared" si="1"/>
        <v>0</v>
      </c>
      <c r="K30" s="62"/>
      <c r="L30" s="63"/>
      <c r="M30" s="62"/>
    </row>
    <row r="31" spans="1:13" s="45" customFormat="1" ht="22.5" customHeight="1" x14ac:dyDescent="0.15">
      <c r="A31" s="56"/>
      <c r="B31" s="57"/>
      <c r="C31" s="58"/>
      <c r="D31" s="59"/>
      <c r="E31" s="60"/>
      <c r="F31" s="61"/>
      <c r="G31" s="61"/>
      <c r="H31" s="60">
        <f t="shared" si="0"/>
        <v>0</v>
      </c>
      <c r="I31" s="60"/>
      <c r="J31" s="60">
        <f t="shared" si="1"/>
        <v>0</v>
      </c>
      <c r="K31" s="62"/>
      <c r="L31" s="63"/>
      <c r="M31" s="62"/>
    </row>
    <row r="32" spans="1:13" s="45" customFormat="1" ht="22.5" customHeight="1" x14ac:dyDescent="0.15">
      <c r="A32" s="64"/>
      <c r="B32" s="57"/>
      <c r="C32" s="58"/>
      <c r="D32" s="59"/>
      <c r="E32" s="60"/>
      <c r="F32" s="61"/>
      <c r="G32" s="61"/>
      <c r="H32" s="60">
        <f t="shared" si="0"/>
        <v>0</v>
      </c>
      <c r="I32" s="60"/>
      <c r="J32" s="60">
        <f t="shared" si="1"/>
        <v>0</v>
      </c>
      <c r="K32" s="62"/>
      <c r="L32" s="63"/>
      <c r="M32" s="62"/>
    </row>
    <row r="33" spans="1:16" ht="22.5" customHeight="1" thickBot="1" x14ac:dyDescent="0.2">
      <c r="A33" s="56"/>
      <c r="B33" s="57"/>
      <c r="C33" s="58"/>
      <c r="D33" s="59"/>
      <c r="E33" s="60"/>
      <c r="F33" s="61"/>
      <c r="G33" s="61"/>
      <c r="H33" s="60">
        <f t="shared" si="0"/>
        <v>0</v>
      </c>
      <c r="I33" s="60"/>
      <c r="J33" s="60">
        <f t="shared" si="1"/>
        <v>0</v>
      </c>
      <c r="K33" s="62"/>
      <c r="L33" s="63"/>
      <c r="M33" s="62"/>
    </row>
    <row r="34" spans="1:16" ht="22.5" customHeight="1" x14ac:dyDescent="0.15">
      <c r="A34" s="388" t="s">
        <v>67</v>
      </c>
      <c r="B34" s="389"/>
      <c r="C34" s="389"/>
      <c r="D34" s="389"/>
      <c r="E34" s="389"/>
      <c r="F34" s="389"/>
      <c r="G34" s="37">
        <f>SUM(G7:G33)</f>
        <v>200000</v>
      </c>
      <c r="H34" s="37">
        <f t="shared" ref="H34:J34" si="2">SUM(H7:H33)</f>
        <v>200000</v>
      </c>
      <c r="I34" s="37">
        <f t="shared" si="2"/>
        <v>1000</v>
      </c>
      <c r="J34" s="38">
        <f t="shared" si="2"/>
        <v>1000</v>
      </c>
      <c r="K34" s="65"/>
      <c r="L34" s="65"/>
      <c r="M34" s="65"/>
      <c r="N34" s="65"/>
      <c r="O34" s="65"/>
      <c r="P34" s="65"/>
    </row>
    <row r="35" spans="1:16" ht="22.5" customHeight="1" thickBot="1" x14ac:dyDescent="0.2">
      <c r="A35" s="376" t="s">
        <v>68</v>
      </c>
      <c r="B35" s="377"/>
      <c r="C35" s="377"/>
      <c r="D35" s="377"/>
      <c r="E35" s="377"/>
      <c r="F35" s="377"/>
      <c r="G35" s="39">
        <f>G34*1.08</f>
        <v>216000</v>
      </c>
      <c r="H35" s="39">
        <f t="shared" ref="H35:J35" si="3">H34*1.08</f>
        <v>216000</v>
      </c>
      <c r="I35" s="39">
        <f t="shared" si="3"/>
        <v>1080</v>
      </c>
      <c r="J35" s="40">
        <f t="shared" si="3"/>
        <v>1080</v>
      </c>
      <c r="K35" s="65"/>
      <c r="L35" s="65"/>
      <c r="M35" s="65"/>
      <c r="N35" s="65"/>
      <c r="O35" s="65"/>
      <c r="P35" s="65"/>
    </row>
    <row r="36" spans="1:16" ht="28.5" customHeight="1" x14ac:dyDescent="0.15">
      <c r="A36" s="66"/>
      <c r="B36" s="66"/>
      <c r="C36" s="66"/>
      <c r="D36" s="66"/>
      <c r="E36" s="66"/>
      <c r="F36" s="66"/>
      <c r="G36" s="66"/>
    </row>
    <row r="37" spans="1:16" ht="18" customHeight="1" x14ac:dyDescent="0.15">
      <c r="B37" s="55"/>
    </row>
    <row r="38" spans="1:16" x14ac:dyDescent="0.15">
      <c r="B38" s="55"/>
    </row>
  </sheetData>
  <mergeCells count="17">
    <mergeCell ref="F2:H2"/>
    <mergeCell ref="F3:H3"/>
    <mergeCell ref="C3:D3"/>
    <mergeCell ref="C2:D2"/>
    <mergeCell ref="A34:F34"/>
    <mergeCell ref="A35:F35"/>
    <mergeCell ref="K5:K6"/>
    <mergeCell ref="L5:L6"/>
    <mergeCell ref="M5:M6"/>
    <mergeCell ref="A5:A6"/>
    <mergeCell ref="B5:B6"/>
    <mergeCell ref="C5:C6"/>
    <mergeCell ref="E5:E6"/>
    <mergeCell ref="F5:F6"/>
    <mergeCell ref="G5:H5"/>
    <mergeCell ref="D5:D6"/>
    <mergeCell ref="I5:J5"/>
  </mergeCells>
  <phoneticPr fontId="20"/>
  <printOptions horizontalCentered="1"/>
  <pageMargins left="0.59055118110236227" right="0.59055118110236227" top="0.59055118110236227" bottom="0.59055118110236227" header="0.39370078740157483" footer="0.19685039370078741"/>
  <pageSetup paperSize="9" scale="6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showGridLines="0" view="pageBreakPreview" zoomScale="70" zoomScaleNormal="75" zoomScaleSheetLayoutView="70" zoomScalePageLayoutView="85" workbookViewId="0">
      <selection activeCell="A2" sqref="A2"/>
    </sheetView>
  </sheetViews>
  <sheetFormatPr defaultColWidth="9" defaultRowHeight="14.25" x14ac:dyDescent="0.15"/>
  <cols>
    <col min="1" max="1" width="4" style="55" customWidth="1"/>
    <col min="2" max="2" width="11.625" style="55" customWidth="1"/>
    <col min="3" max="3" width="19.75" style="42" customWidth="1"/>
    <col min="4" max="4" width="13" style="55" customWidth="1"/>
    <col min="5" max="5" width="13.625" style="55" customWidth="1"/>
    <col min="6" max="6" width="5" style="55" bestFit="1" customWidth="1"/>
    <col min="7" max="10" width="12.75" style="55" customWidth="1"/>
    <col min="11" max="11" width="34.375" style="55" customWidth="1"/>
    <col min="12" max="12" width="12.125" style="55" customWidth="1"/>
    <col min="13" max="15" width="18" style="55" customWidth="1"/>
    <col min="16" max="16" width="21.25" style="55" customWidth="1"/>
    <col min="17" max="16384" width="9" style="55"/>
  </cols>
  <sheetData>
    <row r="1" spans="1:16" s="43" customFormat="1" ht="31.5" customHeight="1" x14ac:dyDescent="0.15">
      <c r="A1" s="41" t="s">
        <v>236</v>
      </c>
      <c r="B1" s="41"/>
      <c r="C1" s="44"/>
      <c r="D1" s="44"/>
      <c r="E1" s="42"/>
      <c r="F1" s="42"/>
      <c r="G1" s="44"/>
      <c r="H1" s="44"/>
      <c r="K1" s="42"/>
      <c r="L1" s="42"/>
      <c r="M1" s="42"/>
      <c r="N1" s="42"/>
      <c r="O1" s="42"/>
      <c r="P1" s="42"/>
    </row>
    <row r="2" spans="1:16" s="178" customFormat="1" ht="24" customHeight="1" x14ac:dyDescent="0.15">
      <c r="B2" s="177" t="s">
        <v>107</v>
      </c>
      <c r="C2" s="387">
        <f>【様式】見積書!$C$14</f>
        <v>0</v>
      </c>
      <c r="D2" s="387"/>
      <c r="E2" s="177" t="s">
        <v>114</v>
      </c>
      <c r="F2" s="385">
        <f>【様式】見積書!$G$14</f>
        <v>0</v>
      </c>
      <c r="G2" s="386"/>
      <c r="H2" s="386"/>
    </row>
    <row r="3" spans="1:16" s="178" customFormat="1" ht="24" customHeight="1" x14ac:dyDescent="0.15">
      <c r="B3" s="177" t="s">
        <v>108</v>
      </c>
      <c r="C3" s="387">
        <f>【様式】見積書!$C$15</f>
        <v>0</v>
      </c>
      <c r="D3" s="387"/>
      <c r="E3" s="177" t="s">
        <v>115</v>
      </c>
      <c r="F3" s="385">
        <v>45383</v>
      </c>
      <c r="G3" s="386"/>
      <c r="H3" s="386"/>
    </row>
    <row r="4" spans="1:16" s="43" customFormat="1" ht="19.5" x14ac:dyDescent="0.15">
      <c r="A4" s="41"/>
      <c r="B4" s="41"/>
      <c r="C4" s="42"/>
      <c r="D4" s="42"/>
      <c r="E4" s="42"/>
      <c r="F4" s="44"/>
      <c r="G4" s="44"/>
      <c r="H4" s="44"/>
      <c r="I4" s="44"/>
      <c r="J4" s="42" t="s">
        <v>38</v>
      </c>
      <c r="K4" s="44"/>
      <c r="L4" s="44"/>
      <c r="M4" s="44"/>
      <c r="N4" s="44"/>
      <c r="O4" s="44"/>
      <c r="P4" s="44"/>
    </row>
    <row r="5" spans="1:16" s="45" customFormat="1" ht="15" customHeight="1" x14ac:dyDescent="0.15">
      <c r="A5" s="380" t="s">
        <v>17</v>
      </c>
      <c r="B5" s="380" t="s">
        <v>18</v>
      </c>
      <c r="C5" s="390" t="s">
        <v>22</v>
      </c>
      <c r="D5" s="380" t="s">
        <v>54</v>
      </c>
      <c r="E5" s="380" t="s">
        <v>55</v>
      </c>
      <c r="F5" s="378" t="s">
        <v>19</v>
      </c>
      <c r="G5" s="378" t="s">
        <v>39</v>
      </c>
      <c r="H5" s="378"/>
      <c r="I5" s="383" t="s">
        <v>20</v>
      </c>
      <c r="J5" s="384"/>
      <c r="K5" s="378" t="s">
        <v>21</v>
      </c>
      <c r="L5" s="378" t="s">
        <v>41</v>
      </c>
      <c r="M5" s="378" t="s">
        <v>58</v>
      </c>
      <c r="N5" s="378" t="s">
        <v>56</v>
      </c>
      <c r="O5" s="378" t="s">
        <v>57</v>
      </c>
      <c r="P5" s="379" t="s">
        <v>42</v>
      </c>
    </row>
    <row r="6" spans="1:16" s="45" customFormat="1" ht="15" customHeight="1" x14ac:dyDescent="0.15">
      <c r="A6" s="381"/>
      <c r="B6" s="381"/>
      <c r="C6" s="391"/>
      <c r="D6" s="381"/>
      <c r="E6" s="381"/>
      <c r="F6" s="380"/>
      <c r="G6" s="46" t="s">
        <v>26</v>
      </c>
      <c r="H6" s="86" t="s">
        <v>14</v>
      </c>
      <c r="I6" s="46" t="s">
        <v>26</v>
      </c>
      <c r="J6" s="86" t="s">
        <v>14</v>
      </c>
      <c r="K6" s="378"/>
      <c r="L6" s="378"/>
      <c r="M6" s="378"/>
      <c r="N6" s="378"/>
      <c r="O6" s="378"/>
      <c r="P6" s="379"/>
    </row>
    <row r="7" spans="1:16" ht="30" customHeight="1" x14ac:dyDescent="0.15">
      <c r="A7" s="47" t="s">
        <v>73</v>
      </c>
      <c r="B7" s="67" t="s">
        <v>59</v>
      </c>
      <c r="C7" s="68" t="s">
        <v>60</v>
      </c>
      <c r="D7" s="69">
        <v>1.3</v>
      </c>
      <c r="E7" s="70" t="s">
        <v>62</v>
      </c>
      <c r="F7" s="71">
        <v>1</v>
      </c>
      <c r="G7" s="52">
        <v>100000</v>
      </c>
      <c r="H7" s="51">
        <f>G7*F7</f>
        <v>100000</v>
      </c>
      <c r="I7" s="51">
        <v>5000</v>
      </c>
      <c r="J7" s="51">
        <f>I7*F7</f>
        <v>5000</v>
      </c>
      <c r="K7" s="53" t="s">
        <v>61</v>
      </c>
      <c r="L7" s="54">
        <v>44896</v>
      </c>
      <c r="M7" s="53" t="s">
        <v>63</v>
      </c>
      <c r="N7" s="53" t="s">
        <v>64</v>
      </c>
      <c r="O7" s="53" t="s">
        <v>65</v>
      </c>
      <c r="P7" s="53" t="s">
        <v>66</v>
      </c>
    </row>
    <row r="8" spans="1:16" ht="22.5" customHeight="1" x14ac:dyDescent="0.15">
      <c r="A8" s="56">
        <v>1</v>
      </c>
      <c r="B8" s="72"/>
      <c r="C8" s="73"/>
      <c r="D8" s="74"/>
      <c r="E8" s="75"/>
      <c r="F8" s="76"/>
      <c r="G8" s="61"/>
      <c r="H8" s="60">
        <f t="shared" ref="H8:J33" si="0">G8*F8</f>
        <v>0</v>
      </c>
      <c r="I8" s="60"/>
      <c r="J8" s="60">
        <f t="shared" si="0"/>
        <v>0</v>
      </c>
      <c r="K8" s="62"/>
      <c r="L8" s="63"/>
      <c r="M8" s="62"/>
      <c r="N8" s="62"/>
      <c r="O8" s="62"/>
      <c r="P8" s="62"/>
    </row>
    <row r="9" spans="1:16" ht="22.5" customHeight="1" x14ac:dyDescent="0.15">
      <c r="A9" s="56">
        <v>2</v>
      </c>
      <c r="B9" s="72"/>
      <c r="C9" s="73"/>
      <c r="D9" s="74"/>
      <c r="E9" s="75"/>
      <c r="F9" s="76"/>
      <c r="G9" s="61"/>
      <c r="H9" s="60">
        <f t="shared" si="0"/>
        <v>0</v>
      </c>
      <c r="I9" s="60"/>
      <c r="J9" s="60">
        <f t="shared" si="0"/>
        <v>0</v>
      </c>
      <c r="K9" s="62"/>
      <c r="L9" s="63"/>
      <c r="M9" s="62"/>
      <c r="N9" s="62"/>
      <c r="O9" s="62"/>
      <c r="P9" s="62"/>
    </row>
    <row r="10" spans="1:16" ht="22.5" customHeight="1" x14ac:dyDescent="0.15">
      <c r="A10" s="56">
        <v>3</v>
      </c>
      <c r="B10" s="72"/>
      <c r="C10" s="73"/>
      <c r="D10" s="74"/>
      <c r="E10" s="75"/>
      <c r="F10" s="76"/>
      <c r="G10" s="61"/>
      <c r="H10" s="60">
        <f t="shared" si="0"/>
        <v>0</v>
      </c>
      <c r="I10" s="60"/>
      <c r="J10" s="60">
        <f t="shared" ref="J10:J33" si="1">I10*F10</f>
        <v>0</v>
      </c>
      <c r="K10" s="62"/>
      <c r="L10" s="63"/>
      <c r="M10" s="62"/>
      <c r="N10" s="62"/>
      <c r="O10" s="62"/>
      <c r="P10" s="62"/>
    </row>
    <row r="11" spans="1:16" ht="22.5" customHeight="1" x14ac:dyDescent="0.15">
      <c r="A11" s="56">
        <v>4</v>
      </c>
      <c r="B11" s="72"/>
      <c r="C11" s="73"/>
      <c r="D11" s="74"/>
      <c r="E11" s="75"/>
      <c r="F11" s="76"/>
      <c r="G11" s="61"/>
      <c r="H11" s="60">
        <f t="shared" si="0"/>
        <v>0</v>
      </c>
      <c r="I11" s="60"/>
      <c r="J11" s="60">
        <f t="shared" si="1"/>
        <v>0</v>
      </c>
      <c r="K11" s="62"/>
      <c r="L11" s="63"/>
      <c r="M11" s="62"/>
      <c r="N11" s="62"/>
      <c r="O11" s="62"/>
      <c r="P11" s="62"/>
    </row>
    <row r="12" spans="1:16" ht="22.5" customHeight="1" x14ac:dyDescent="0.15">
      <c r="A12" s="56">
        <v>5</v>
      </c>
      <c r="B12" s="72"/>
      <c r="C12" s="73"/>
      <c r="D12" s="74"/>
      <c r="E12" s="75"/>
      <c r="F12" s="76"/>
      <c r="G12" s="61"/>
      <c r="H12" s="60">
        <f t="shared" si="0"/>
        <v>0</v>
      </c>
      <c r="I12" s="60"/>
      <c r="J12" s="60">
        <f t="shared" si="1"/>
        <v>0</v>
      </c>
      <c r="K12" s="62"/>
      <c r="L12" s="63"/>
      <c r="M12" s="62"/>
      <c r="N12" s="62"/>
      <c r="O12" s="62"/>
      <c r="P12" s="62"/>
    </row>
    <row r="13" spans="1:16" ht="22.5" customHeight="1" x14ac:dyDescent="0.15">
      <c r="A13" s="56">
        <v>6</v>
      </c>
      <c r="B13" s="72"/>
      <c r="C13" s="73"/>
      <c r="D13" s="74"/>
      <c r="E13" s="75"/>
      <c r="F13" s="76"/>
      <c r="G13" s="61"/>
      <c r="H13" s="60">
        <f t="shared" si="0"/>
        <v>0</v>
      </c>
      <c r="I13" s="60"/>
      <c r="J13" s="60">
        <f t="shared" si="1"/>
        <v>0</v>
      </c>
      <c r="K13" s="62"/>
      <c r="L13" s="63"/>
      <c r="M13" s="62"/>
      <c r="N13" s="62"/>
      <c r="O13" s="62"/>
      <c r="P13" s="62"/>
    </row>
    <row r="14" spans="1:16" s="45" customFormat="1" ht="22.5" customHeight="1" x14ac:dyDescent="0.15">
      <c r="A14" s="56">
        <v>7</v>
      </c>
      <c r="B14" s="72"/>
      <c r="C14" s="73"/>
      <c r="D14" s="74"/>
      <c r="E14" s="75"/>
      <c r="F14" s="76"/>
      <c r="G14" s="61"/>
      <c r="H14" s="60">
        <f t="shared" si="0"/>
        <v>0</v>
      </c>
      <c r="I14" s="60"/>
      <c r="J14" s="60">
        <f t="shared" si="1"/>
        <v>0</v>
      </c>
      <c r="K14" s="62"/>
      <c r="L14" s="63"/>
      <c r="M14" s="62"/>
      <c r="N14" s="62"/>
      <c r="O14" s="62"/>
      <c r="P14" s="62"/>
    </row>
    <row r="15" spans="1:16" s="45" customFormat="1" ht="22.5" customHeight="1" x14ac:dyDescent="0.15">
      <c r="A15" s="56">
        <v>8</v>
      </c>
      <c r="B15" s="72"/>
      <c r="C15" s="73"/>
      <c r="D15" s="74"/>
      <c r="E15" s="75"/>
      <c r="F15" s="76"/>
      <c r="G15" s="61"/>
      <c r="H15" s="60">
        <f t="shared" si="0"/>
        <v>0</v>
      </c>
      <c r="I15" s="60"/>
      <c r="J15" s="60">
        <f t="shared" si="1"/>
        <v>0</v>
      </c>
      <c r="K15" s="62"/>
      <c r="L15" s="63"/>
      <c r="M15" s="62"/>
      <c r="N15" s="62"/>
      <c r="O15" s="62"/>
      <c r="P15" s="62"/>
    </row>
    <row r="16" spans="1:16" s="45" customFormat="1" ht="22.5" customHeight="1" x14ac:dyDescent="0.15">
      <c r="A16" s="56">
        <v>9</v>
      </c>
      <c r="B16" s="72"/>
      <c r="C16" s="73"/>
      <c r="D16" s="74"/>
      <c r="E16" s="75"/>
      <c r="F16" s="76"/>
      <c r="G16" s="61"/>
      <c r="H16" s="60">
        <f t="shared" si="0"/>
        <v>0</v>
      </c>
      <c r="I16" s="60"/>
      <c r="J16" s="60">
        <f t="shared" si="1"/>
        <v>0</v>
      </c>
      <c r="K16" s="62"/>
      <c r="L16" s="63"/>
      <c r="M16" s="62"/>
      <c r="N16" s="62"/>
      <c r="O16" s="62"/>
      <c r="P16" s="62"/>
    </row>
    <row r="17" spans="1:16" s="45" customFormat="1" ht="22.5" customHeight="1" x14ac:dyDescent="0.15">
      <c r="A17" s="56">
        <v>10</v>
      </c>
      <c r="B17" s="72"/>
      <c r="C17" s="73"/>
      <c r="D17" s="74"/>
      <c r="E17" s="75"/>
      <c r="F17" s="76"/>
      <c r="G17" s="61"/>
      <c r="H17" s="60">
        <f t="shared" si="0"/>
        <v>0</v>
      </c>
      <c r="I17" s="60"/>
      <c r="J17" s="60">
        <f t="shared" si="1"/>
        <v>0</v>
      </c>
      <c r="K17" s="62"/>
      <c r="L17" s="63"/>
      <c r="M17" s="62"/>
      <c r="N17" s="62"/>
      <c r="O17" s="62"/>
      <c r="P17" s="62"/>
    </row>
    <row r="18" spans="1:16" s="45" customFormat="1" ht="22.5" customHeight="1" x14ac:dyDescent="0.15">
      <c r="A18" s="56"/>
      <c r="B18" s="72"/>
      <c r="C18" s="73"/>
      <c r="D18" s="74"/>
      <c r="E18" s="75"/>
      <c r="F18" s="76"/>
      <c r="G18" s="61"/>
      <c r="H18" s="60">
        <f t="shared" si="0"/>
        <v>0</v>
      </c>
      <c r="I18" s="60"/>
      <c r="J18" s="60">
        <f t="shared" si="1"/>
        <v>0</v>
      </c>
      <c r="K18" s="62"/>
      <c r="L18" s="63"/>
      <c r="M18" s="62"/>
      <c r="N18" s="62"/>
      <c r="O18" s="62"/>
      <c r="P18" s="62"/>
    </row>
    <row r="19" spans="1:16" s="45" customFormat="1" ht="22.5" customHeight="1" x14ac:dyDescent="0.15">
      <c r="A19" s="56"/>
      <c r="B19" s="72"/>
      <c r="C19" s="73"/>
      <c r="D19" s="74"/>
      <c r="E19" s="75"/>
      <c r="F19" s="76"/>
      <c r="G19" s="61"/>
      <c r="H19" s="60">
        <f t="shared" si="0"/>
        <v>0</v>
      </c>
      <c r="I19" s="60"/>
      <c r="J19" s="60">
        <f t="shared" si="1"/>
        <v>0</v>
      </c>
      <c r="K19" s="62"/>
      <c r="L19" s="63"/>
      <c r="M19" s="62"/>
      <c r="N19" s="62"/>
      <c r="O19" s="62"/>
      <c r="P19" s="62"/>
    </row>
    <row r="20" spans="1:16" s="45" customFormat="1" ht="22.5" customHeight="1" x14ac:dyDescent="0.15">
      <c r="A20" s="56"/>
      <c r="B20" s="72"/>
      <c r="C20" s="73"/>
      <c r="D20" s="74"/>
      <c r="E20" s="75"/>
      <c r="F20" s="76"/>
      <c r="G20" s="61"/>
      <c r="H20" s="60">
        <f t="shared" si="0"/>
        <v>0</v>
      </c>
      <c r="I20" s="60"/>
      <c r="J20" s="60">
        <f t="shared" si="1"/>
        <v>0</v>
      </c>
      <c r="K20" s="62"/>
      <c r="L20" s="63"/>
      <c r="M20" s="62"/>
      <c r="N20" s="62"/>
      <c r="O20" s="62"/>
      <c r="P20" s="62"/>
    </row>
    <row r="21" spans="1:16" s="45" customFormat="1" ht="22.5" customHeight="1" x14ac:dyDescent="0.15">
      <c r="A21" s="56"/>
      <c r="B21" s="72"/>
      <c r="C21" s="73"/>
      <c r="D21" s="74"/>
      <c r="E21" s="75"/>
      <c r="F21" s="76"/>
      <c r="G21" s="61"/>
      <c r="H21" s="60">
        <f t="shared" si="0"/>
        <v>0</v>
      </c>
      <c r="I21" s="60"/>
      <c r="J21" s="60">
        <f t="shared" si="1"/>
        <v>0</v>
      </c>
      <c r="K21" s="62"/>
      <c r="L21" s="63"/>
      <c r="M21" s="62"/>
      <c r="N21" s="62"/>
      <c r="O21" s="62"/>
      <c r="P21" s="62"/>
    </row>
    <row r="22" spans="1:16" s="45" customFormat="1" ht="22.5" customHeight="1" x14ac:dyDescent="0.15">
      <c r="A22" s="56"/>
      <c r="B22" s="72"/>
      <c r="C22" s="73"/>
      <c r="D22" s="74"/>
      <c r="E22" s="75"/>
      <c r="F22" s="76"/>
      <c r="G22" s="61"/>
      <c r="H22" s="60">
        <f t="shared" si="0"/>
        <v>0</v>
      </c>
      <c r="I22" s="60"/>
      <c r="J22" s="60">
        <f t="shared" si="1"/>
        <v>0</v>
      </c>
      <c r="K22" s="62"/>
      <c r="L22" s="63"/>
      <c r="M22" s="62"/>
      <c r="N22" s="62"/>
      <c r="O22" s="62"/>
      <c r="P22" s="62"/>
    </row>
    <row r="23" spans="1:16" s="45" customFormat="1" ht="22.5" customHeight="1" x14ac:dyDescent="0.15">
      <c r="A23" s="56"/>
      <c r="B23" s="72"/>
      <c r="C23" s="73"/>
      <c r="D23" s="74"/>
      <c r="E23" s="75"/>
      <c r="F23" s="76"/>
      <c r="G23" s="61"/>
      <c r="H23" s="60">
        <f t="shared" si="0"/>
        <v>0</v>
      </c>
      <c r="I23" s="60"/>
      <c r="J23" s="60">
        <f t="shared" si="1"/>
        <v>0</v>
      </c>
      <c r="K23" s="62"/>
      <c r="L23" s="63"/>
      <c r="M23" s="62"/>
      <c r="N23" s="62"/>
      <c r="O23" s="62"/>
      <c r="P23" s="62"/>
    </row>
    <row r="24" spans="1:16" s="45" customFormat="1" ht="22.5" customHeight="1" x14ac:dyDescent="0.15">
      <c r="A24" s="56"/>
      <c r="B24" s="72"/>
      <c r="C24" s="73"/>
      <c r="D24" s="74"/>
      <c r="E24" s="75"/>
      <c r="F24" s="76"/>
      <c r="G24" s="61"/>
      <c r="H24" s="60">
        <f t="shared" si="0"/>
        <v>0</v>
      </c>
      <c r="I24" s="60"/>
      <c r="J24" s="60">
        <f t="shared" si="1"/>
        <v>0</v>
      </c>
      <c r="K24" s="62"/>
      <c r="L24" s="63"/>
      <c r="M24" s="62"/>
      <c r="N24" s="62"/>
      <c r="O24" s="62"/>
      <c r="P24" s="62"/>
    </row>
    <row r="25" spans="1:16" s="45" customFormat="1" ht="22.5" customHeight="1" x14ac:dyDescent="0.15">
      <c r="A25" s="56"/>
      <c r="B25" s="72"/>
      <c r="C25" s="73"/>
      <c r="D25" s="74"/>
      <c r="E25" s="75"/>
      <c r="F25" s="76"/>
      <c r="G25" s="61"/>
      <c r="H25" s="60">
        <f t="shared" si="0"/>
        <v>0</v>
      </c>
      <c r="I25" s="60"/>
      <c r="J25" s="60">
        <f t="shared" si="1"/>
        <v>0</v>
      </c>
      <c r="K25" s="62"/>
      <c r="L25" s="63"/>
      <c r="M25" s="62"/>
      <c r="N25" s="62"/>
      <c r="O25" s="62"/>
      <c r="P25" s="62"/>
    </row>
    <row r="26" spans="1:16" s="45" customFormat="1" ht="22.5" customHeight="1" x14ac:dyDescent="0.15">
      <c r="A26" s="56"/>
      <c r="B26" s="72"/>
      <c r="C26" s="73"/>
      <c r="D26" s="74"/>
      <c r="E26" s="75"/>
      <c r="F26" s="76"/>
      <c r="G26" s="61"/>
      <c r="H26" s="60">
        <f t="shared" si="0"/>
        <v>0</v>
      </c>
      <c r="I26" s="60"/>
      <c r="J26" s="60">
        <f t="shared" si="1"/>
        <v>0</v>
      </c>
      <c r="K26" s="62"/>
      <c r="L26" s="63"/>
      <c r="M26" s="62"/>
      <c r="N26" s="62"/>
      <c r="O26" s="62"/>
      <c r="P26" s="62"/>
    </row>
    <row r="27" spans="1:16" s="45" customFormat="1" ht="22.5" customHeight="1" x14ac:dyDescent="0.15">
      <c r="A27" s="56"/>
      <c r="B27" s="72"/>
      <c r="C27" s="73"/>
      <c r="D27" s="74"/>
      <c r="E27" s="75"/>
      <c r="F27" s="76"/>
      <c r="G27" s="61"/>
      <c r="H27" s="60">
        <f t="shared" si="0"/>
        <v>0</v>
      </c>
      <c r="I27" s="60"/>
      <c r="J27" s="60">
        <f t="shared" si="1"/>
        <v>0</v>
      </c>
      <c r="K27" s="62"/>
      <c r="L27" s="63"/>
      <c r="M27" s="62"/>
      <c r="N27" s="62"/>
      <c r="O27" s="62"/>
      <c r="P27" s="62"/>
    </row>
    <row r="28" spans="1:16" s="45" customFormat="1" ht="22.5" customHeight="1" x14ac:dyDescent="0.15">
      <c r="A28" s="56"/>
      <c r="B28" s="72"/>
      <c r="C28" s="73"/>
      <c r="D28" s="74"/>
      <c r="E28" s="75"/>
      <c r="F28" s="76"/>
      <c r="G28" s="61"/>
      <c r="H28" s="60">
        <f t="shared" si="0"/>
        <v>0</v>
      </c>
      <c r="I28" s="60"/>
      <c r="J28" s="60">
        <f t="shared" si="1"/>
        <v>0</v>
      </c>
      <c r="K28" s="62"/>
      <c r="L28" s="63"/>
      <c r="M28" s="62"/>
      <c r="N28" s="62"/>
      <c r="O28" s="62"/>
      <c r="P28" s="62"/>
    </row>
    <row r="29" spans="1:16" s="45" customFormat="1" ht="22.5" customHeight="1" x14ac:dyDescent="0.15">
      <c r="A29" s="56"/>
      <c r="B29" s="72"/>
      <c r="C29" s="73"/>
      <c r="D29" s="74"/>
      <c r="E29" s="75"/>
      <c r="F29" s="76"/>
      <c r="G29" s="61"/>
      <c r="H29" s="60">
        <f t="shared" si="0"/>
        <v>0</v>
      </c>
      <c r="I29" s="60"/>
      <c r="J29" s="60">
        <f t="shared" si="1"/>
        <v>0</v>
      </c>
      <c r="K29" s="62"/>
      <c r="L29" s="63"/>
      <c r="M29" s="62"/>
      <c r="N29" s="62"/>
      <c r="O29" s="62"/>
      <c r="P29" s="62"/>
    </row>
    <row r="30" spans="1:16" s="45" customFormat="1" ht="22.5" customHeight="1" x14ac:dyDescent="0.15">
      <c r="A30" s="56"/>
      <c r="B30" s="72"/>
      <c r="C30" s="73"/>
      <c r="D30" s="74"/>
      <c r="E30" s="75"/>
      <c r="F30" s="76"/>
      <c r="G30" s="61"/>
      <c r="H30" s="60">
        <f t="shared" si="0"/>
        <v>0</v>
      </c>
      <c r="I30" s="60"/>
      <c r="J30" s="60">
        <f t="shared" si="1"/>
        <v>0</v>
      </c>
      <c r="K30" s="62"/>
      <c r="L30" s="63"/>
      <c r="M30" s="62"/>
      <c r="N30" s="62"/>
      <c r="O30" s="62"/>
      <c r="P30" s="62"/>
    </row>
    <row r="31" spans="1:16" s="45" customFormat="1" ht="22.5" customHeight="1" x14ac:dyDescent="0.15">
      <c r="A31" s="56"/>
      <c r="B31" s="72"/>
      <c r="C31" s="73"/>
      <c r="D31" s="74"/>
      <c r="E31" s="75"/>
      <c r="F31" s="76"/>
      <c r="G31" s="61"/>
      <c r="H31" s="60">
        <f t="shared" si="0"/>
        <v>0</v>
      </c>
      <c r="I31" s="60"/>
      <c r="J31" s="60">
        <f t="shared" si="1"/>
        <v>0</v>
      </c>
      <c r="K31" s="62"/>
      <c r="L31" s="63"/>
      <c r="M31" s="62"/>
      <c r="N31" s="62"/>
      <c r="O31" s="62"/>
      <c r="P31" s="62"/>
    </row>
    <row r="32" spans="1:16" s="45" customFormat="1" ht="22.5" customHeight="1" x14ac:dyDescent="0.15">
      <c r="A32" s="64"/>
      <c r="B32" s="72"/>
      <c r="C32" s="73"/>
      <c r="D32" s="74"/>
      <c r="E32" s="75"/>
      <c r="F32" s="76"/>
      <c r="G32" s="61"/>
      <c r="H32" s="60">
        <f t="shared" si="0"/>
        <v>0</v>
      </c>
      <c r="I32" s="60"/>
      <c r="J32" s="60">
        <f t="shared" si="1"/>
        <v>0</v>
      </c>
      <c r="K32" s="62"/>
      <c r="L32" s="63"/>
      <c r="M32" s="62"/>
      <c r="N32" s="62"/>
      <c r="O32" s="62"/>
      <c r="P32" s="62"/>
    </row>
    <row r="33" spans="1:16" ht="22.5" customHeight="1" thickBot="1" x14ac:dyDescent="0.2">
      <c r="A33" s="77"/>
      <c r="B33" s="72"/>
      <c r="C33" s="73"/>
      <c r="D33" s="74"/>
      <c r="E33" s="75"/>
      <c r="F33" s="76"/>
      <c r="G33" s="61"/>
      <c r="H33" s="60">
        <f t="shared" si="0"/>
        <v>0</v>
      </c>
      <c r="I33" s="60"/>
      <c r="J33" s="60">
        <f t="shared" si="1"/>
        <v>0</v>
      </c>
      <c r="K33" s="62"/>
      <c r="L33" s="63"/>
      <c r="M33" s="62"/>
      <c r="N33" s="62"/>
      <c r="O33" s="62"/>
      <c r="P33" s="62"/>
    </row>
    <row r="34" spans="1:16" ht="22.5" customHeight="1" x14ac:dyDescent="0.15">
      <c r="A34" s="388" t="s">
        <v>67</v>
      </c>
      <c r="B34" s="389"/>
      <c r="C34" s="389"/>
      <c r="D34" s="389"/>
      <c r="E34" s="389"/>
      <c r="F34" s="389"/>
      <c r="G34" s="37">
        <f>SUM(G7:G33)</f>
        <v>100000</v>
      </c>
      <c r="H34" s="37">
        <f t="shared" ref="H34:J34" si="2">SUM(H7:H33)</f>
        <v>100000</v>
      </c>
      <c r="I34" s="37">
        <f t="shared" si="2"/>
        <v>5000</v>
      </c>
      <c r="J34" s="38">
        <f t="shared" si="2"/>
        <v>5000</v>
      </c>
      <c r="K34" s="65"/>
      <c r="L34" s="65"/>
      <c r="M34" s="65"/>
      <c r="N34" s="65"/>
      <c r="O34" s="65"/>
      <c r="P34" s="65"/>
    </row>
    <row r="35" spans="1:16" ht="22.5" customHeight="1" thickBot="1" x14ac:dyDescent="0.2">
      <c r="A35" s="376" t="s">
        <v>68</v>
      </c>
      <c r="B35" s="377"/>
      <c r="C35" s="377"/>
      <c r="D35" s="377"/>
      <c r="E35" s="377"/>
      <c r="F35" s="377"/>
      <c r="G35" s="39">
        <f>G34*1.08</f>
        <v>108000</v>
      </c>
      <c r="H35" s="39">
        <f t="shared" ref="H35:J35" si="3">H34*1.08</f>
        <v>108000</v>
      </c>
      <c r="I35" s="39">
        <f t="shared" si="3"/>
        <v>5400</v>
      </c>
      <c r="J35" s="40">
        <f t="shared" si="3"/>
        <v>5400</v>
      </c>
      <c r="K35" s="65"/>
      <c r="L35" s="65"/>
      <c r="M35" s="65"/>
      <c r="N35" s="65"/>
      <c r="O35" s="65"/>
      <c r="P35" s="65"/>
    </row>
    <row r="36" spans="1:16" ht="28.5" customHeight="1" x14ac:dyDescent="0.15">
      <c r="A36" s="55" t="s">
        <v>40</v>
      </c>
      <c r="C36" s="55"/>
    </row>
    <row r="37" spans="1:16" ht="18" customHeight="1" x14ac:dyDescent="0.15">
      <c r="C37" s="55"/>
    </row>
    <row r="38" spans="1:16" x14ac:dyDescent="0.15">
      <c r="C38" s="55"/>
    </row>
  </sheetData>
  <mergeCells count="20">
    <mergeCell ref="A34:F34"/>
    <mergeCell ref="A35:F35"/>
    <mergeCell ref="C2:D2"/>
    <mergeCell ref="F2:H2"/>
    <mergeCell ref="C3:D3"/>
    <mergeCell ref="F3:H3"/>
    <mergeCell ref="P5:P6"/>
    <mergeCell ref="A5:A6"/>
    <mergeCell ref="C5:C6"/>
    <mergeCell ref="D5:D6"/>
    <mergeCell ref="E5:E6"/>
    <mergeCell ref="F5:F6"/>
    <mergeCell ref="G5:H5"/>
    <mergeCell ref="I5:J5"/>
    <mergeCell ref="K5:K6"/>
    <mergeCell ref="B5:B6"/>
    <mergeCell ref="O5:O6"/>
    <mergeCell ref="N5:N6"/>
    <mergeCell ref="M5:M6"/>
    <mergeCell ref="L5:L6"/>
  </mergeCells>
  <phoneticPr fontId="20"/>
  <printOptions horizontalCentered="1"/>
  <pageMargins left="0.59055118110236227" right="0.59055118110236227" top="0.59055118110236227" bottom="0.59055118110236227" header="0.39370078740157483" footer="0.19685039370078741"/>
  <pageSetup paperSize="9" scale="5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3"/>
  <sheetViews>
    <sheetView showGridLines="0" view="pageBreakPreview" zoomScale="70" zoomScaleNormal="100" zoomScaleSheetLayoutView="70" workbookViewId="0">
      <pane ySplit="7" topLeftCell="A8" activePane="bottomLeft" state="frozen"/>
      <selection pane="bottomLeft" activeCell="F26" sqref="F26"/>
    </sheetView>
  </sheetViews>
  <sheetFormatPr defaultColWidth="9.25" defaultRowHeight="18" x14ac:dyDescent="0.15"/>
  <cols>
    <col min="1" max="1" width="1.75" style="179" customWidth="1"/>
    <col min="2" max="2" width="12.5" style="197" customWidth="1"/>
    <col min="3" max="3" width="44.875" style="179" customWidth="1"/>
    <col min="4" max="6" width="11.75" style="179" customWidth="1"/>
    <col min="7" max="7" width="18.625" style="179" customWidth="1"/>
    <col min="8" max="16" width="21.5" style="179" customWidth="1"/>
    <col min="17" max="17" width="36.5" style="179" customWidth="1"/>
    <col min="18" max="18" width="2.125" style="179" customWidth="1"/>
    <col min="19" max="16384" width="9.25" style="179"/>
  </cols>
  <sheetData>
    <row r="1" spans="1:24" s="180" customFormat="1" ht="31.5" customHeight="1" x14ac:dyDescent="0.15">
      <c r="A1" s="198" t="s">
        <v>235</v>
      </c>
      <c r="C1" s="181"/>
      <c r="D1" s="182"/>
      <c r="E1" s="182"/>
      <c r="F1" s="182"/>
      <c r="G1" s="182"/>
      <c r="H1" s="182"/>
      <c r="I1" s="182"/>
      <c r="Q1" s="182"/>
      <c r="R1" s="182"/>
    </row>
    <row r="2" spans="1:24" s="180" customFormat="1" ht="15" customHeight="1" x14ac:dyDescent="0.15">
      <c r="A2" s="198"/>
      <c r="C2" s="181"/>
      <c r="D2" s="182"/>
      <c r="E2" s="182"/>
      <c r="F2" s="182"/>
      <c r="G2" s="182"/>
      <c r="H2" s="182"/>
      <c r="I2" s="182"/>
      <c r="Q2" s="182"/>
      <c r="R2" s="182"/>
    </row>
    <row r="3" spans="1:24" s="199" customFormat="1" ht="24" customHeight="1" x14ac:dyDescent="0.15">
      <c r="B3" s="200" t="s">
        <v>107</v>
      </c>
      <c r="C3" s="394">
        <f>【様式】見積書!$C$14</f>
        <v>0</v>
      </c>
      <c r="D3" s="394"/>
      <c r="E3" s="200" t="s">
        <v>114</v>
      </c>
      <c r="F3" s="392">
        <f>【様式】見積書!$G$14</f>
        <v>0</v>
      </c>
      <c r="G3" s="393"/>
      <c r="H3" s="393"/>
      <c r="J3" s="201"/>
      <c r="K3" s="201"/>
      <c r="L3" s="201"/>
      <c r="M3" s="201"/>
      <c r="N3" s="201"/>
      <c r="O3" s="201"/>
      <c r="P3" s="201"/>
      <c r="Q3" s="201"/>
      <c r="R3" s="201"/>
      <c r="S3" s="202"/>
      <c r="T3" s="202"/>
      <c r="U3" s="202"/>
      <c r="V3" s="203"/>
      <c r="W3" s="203"/>
      <c r="X3" s="203"/>
    </row>
    <row r="4" spans="1:24" s="199" customFormat="1" ht="24" customHeight="1" x14ac:dyDescent="0.15">
      <c r="B4" s="200" t="s">
        <v>108</v>
      </c>
      <c r="C4" s="394">
        <f>【様式】見積書!$C$15</f>
        <v>0</v>
      </c>
      <c r="D4" s="394"/>
      <c r="E4" s="200" t="s">
        <v>115</v>
      </c>
      <c r="F4" s="392">
        <f>【様式】見積書!G14</f>
        <v>0</v>
      </c>
      <c r="G4" s="393"/>
      <c r="H4" s="393"/>
      <c r="J4" s="201"/>
      <c r="K4" s="201"/>
      <c r="L4" s="201"/>
      <c r="M4" s="201"/>
      <c r="N4" s="201"/>
      <c r="O4" s="201"/>
      <c r="P4" s="201"/>
      <c r="Q4" s="201"/>
      <c r="R4" s="201"/>
      <c r="S4" s="204"/>
      <c r="T4" s="204"/>
      <c r="U4" s="204"/>
      <c r="V4" s="203"/>
      <c r="W4" s="203"/>
      <c r="X4" s="203"/>
    </row>
    <row r="5" spans="1:24" ht="22.5" customHeight="1" thickBot="1" x14ac:dyDescent="0.2">
      <c r="B5" s="400"/>
      <c r="C5" s="400"/>
    </row>
    <row r="6" spans="1:24" ht="39.4" customHeight="1" thickTop="1" x14ac:dyDescent="0.15">
      <c r="B6" s="401" t="s">
        <v>167</v>
      </c>
      <c r="C6" s="403" t="s">
        <v>116</v>
      </c>
      <c r="D6" s="405" t="s">
        <v>117</v>
      </c>
      <c r="E6" s="407" t="s">
        <v>172</v>
      </c>
      <c r="F6" s="407" t="s">
        <v>118</v>
      </c>
      <c r="G6" s="407" t="s">
        <v>119</v>
      </c>
      <c r="H6" s="397" t="s">
        <v>120</v>
      </c>
      <c r="I6" s="398"/>
      <c r="J6" s="398"/>
      <c r="K6" s="398"/>
      <c r="L6" s="398"/>
      <c r="M6" s="398"/>
      <c r="N6" s="398"/>
      <c r="O6" s="398"/>
      <c r="P6" s="399"/>
      <c r="Q6" s="395" t="s">
        <v>121</v>
      </c>
    </row>
    <row r="7" spans="1:24" ht="39.4" customHeight="1" x14ac:dyDescent="0.15">
      <c r="B7" s="402"/>
      <c r="C7" s="404"/>
      <c r="D7" s="406"/>
      <c r="E7" s="406"/>
      <c r="F7" s="408"/>
      <c r="G7" s="406"/>
      <c r="H7" s="205">
        <f>【記入例】見積書!K20</f>
        <v>46113</v>
      </c>
      <c r="I7" s="205">
        <f>【記入例】見積書!L20</f>
        <v>46478</v>
      </c>
      <c r="J7" s="205">
        <f>【記入例】見積書!M20</f>
        <v>46844</v>
      </c>
      <c r="K7" s="205">
        <f>【記入例】見積書!N20</f>
        <v>47209</v>
      </c>
      <c r="L7" s="205">
        <f>【記入例】見積書!O20</f>
        <v>47574</v>
      </c>
      <c r="M7" s="205">
        <f>【記入例】見積書!P20</f>
        <v>47939</v>
      </c>
      <c r="N7" s="205" t="str">
        <f>【記入例】見積書!Q20</f>
        <v>その他</v>
      </c>
      <c r="O7" s="183" t="s">
        <v>122</v>
      </c>
      <c r="P7" s="184" t="s">
        <v>165</v>
      </c>
      <c r="Q7" s="396"/>
    </row>
    <row r="8" spans="1:24" ht="27" customHeight="1" x14ac:dyDescent="0.15">
      <c r="B8" s="219" t="s">
        <v>168</v>
      </c>
      <c r="C8" s="221" t="s">
        <v>123</v>
      </c>
      <c r="D8" s="207"/>
      <c r="E8" s="207"/>
      <c r="F8" s="207"/>
      <c r="G8" s="207"/>
      <c r="H8" s="207"/>
      <c r="I8" s="207"/>
      <c r="J8" s="207"/>
      <c r="K8" s="207"/>
      <c r="L8" s="207"/>
      <c r="M8" s="207"/>
      <c r="N8" s="207"/>
      <c r="O8" s="207"/>
      <c r="P8" s="207"/>
      <c r="Q8" s="208"/>
    </row>
    <row r="9" spans="1:24" ht="27" customHeight="1" x14ac:dyDescent="0.15">
      <c r="B9" s="219" t="s">
        <v>168</v>
      </c>
      <c r="C9" s="221" t="s">
        <v>173</v>
      </c>
      <c r="D9" s="207"/>
      <c r="E9" s="207"/>
      <c r="F9" s="207"/>
      <c r="G9" s="207"/>
      <c r="H9" s="207"/>
      <c r="I9" s="207"/>
      <c r="J9" s="207"/>
      <c r="K9" s="207"/>
      <c r="L9" s="207"/>
      <c r="M9" s="207"/>
      <c r="N9" s="207"/>
      <c r="O9" s="207"/>
      <c r="P9" s="207"/>
      <c r="Q9" s="208"/>
    </row>
    <row r="10" spans="1:24" ht="27" customHeight="1" x14ac:dyDescent="0.15">
      <c r="B10" s="219" t="s">
        <v>168</v>
      </c>
      <c r="C10" s="221" t="s">
        <v>174</v>
      </c>
      <c r="D10" s="207"/>
      <c r="E10" s="207"/>
      <c r="F10" s="207"/>
      <c r="G10" s="207"/>
      <c r="H10" s="207"/>
      <c r="I10" s="207"/>
      <c r="J10" s="207"/>
      <c r="K10" s="207"/>
      <c r="L10" s="207"/>
      <c r="M10" s="207"/>
      <c r="N10" s="207"/>
      <c r="O10" s="207"/>
      <c r="P10" s="207"/>
      <c r="Q10" s="208"/>
    </row>
    <row r="11" spans="1:24" ht="21.95" customHeight="1" x14ac:dyDescent="0.15">
      <c r="B11" s="219">
        <f>ROW()-8</f>
        <v>3</v>
      </c>
      <c r="C11" s="222" t="s">
        <v>124</v>
      </c>
      <c r="D11" s="223"/>
      <c r="E11" s="224"/>
      <c r="F11" s="223"/>
      <c r="G11" s="223"/>
      <c r="H11" s="223"/>
      <c r="I11" s="223"/>
      <c r="J11" s="223"/>
      <c r="K11" s="223"/>
      <c r="L11" s="223"/>
      <c r="M11" s="223"/>
      <c r="N11" s="223"/>
      <c r="O11" s="223"/>
      <c r="P11" s="223"/>
      <c r="Q11" s="225"/>
    </row>
    <row r="12" spans="1:24" ht="21.95" customHeight="1" x14ac:dyDescent="0.15">
      <c r="B12" s="219">
        <f t="shared" ref="B12:B47" si="0">ROW()-8</f>
        <v>4</v>
      </c>
      <c r="C12" s="185" t="s">
        <v>125</v>
      </c>
      <c r="D12" s="186"/>
      <c r="E12" s="295" t="s">
        <v>78</v>
      </c>
      <c r="F12" s="186"/>
      <c r="G12" s="186"/>
      <c r="H12" s="186"/>
      <c r="I12" s="186"/>
      <c r="J12" s="186"/>
      <c r="K12" s="186"/>
      <c r="L12" s="186"/>
      <c r="M12" s="186"/>
      <c r="N12" s="186"/>
      <c r="O12" s="186"/>
      <c r="P12" s="186"/>
      <c r="Q12" s="187"/>
    </row>
    <row r="13" spans="1:24" ht="21.95" customHeight="1" x14ac:dyDescent="0.15">
      <c r="B13" s="219">
        <f t="shared" si="0"/>
        <v>5</v>
      </c>
      <c r="C13" s="185" t="s">
        <v>126</v>
      </c>
      <c r="D13" s="186"/>
      <c r="E13" s="295" t="s">
        <v>78</v>
      </c>
      <c r="F13" s="186"/>
      <c r="G13" s="186"/>
      <c r="H13" s="186"/>
      <c r="I13" s="186"/>
      <c r="J13" s="186"/>
      <c r="K13" s="186"/>
      <c r="L13" s="186"/>
      <c r="M13" s="186"/>
      <c r="N13" s="186"/>
      <c r="O13" s="186"/>
      <c r="P13" s="186"/>
      <c r="Q13" s="187"/>
    </row>
    <row r="14" spans="1:24" ht="21.95" customHeight="1" x14ac:dyDescent="0.15">
      <c r="B14" s="219">
        <f t="shared" si="0"/>
        <v>6</v>
      </c>
      <c r="C14" s="185" t="s">
        <v>127</v>
      </c>
      <c r="D14" s="186"/>
      <c r="E14" s="295" t="s">
        <v>78</v>
      </c>
      <c r="F14" s="186"/>
      <c r="G14" s="186"/>
      <c r="H14" s="186"/>
      <c r="I14" s="186"/>
      <c r="J14" s="186"/>
      <c r="K14" s="186"/>
      <c r="L14" s="186"/>
      <c r="M14" s="186"/>
      <c r="N14" s="186"/>
      <c r="O14" s="186"/>
      <c r="P14" s="186"/>
      <c r="Q14" s="187"/>
    </row>
    <row r="15" spans="1:24" ht="21.95" customHeight="1" x14ac:dyDescent="0.15">
      <c r="B15" s="219">
        <f t="shared" si="0"/>
        <v>7</v>
      </c>
      <c r="C15" s="185" t="s">
        <v>128</v>
      </c>
      <c r="D15" s="186"/>
      <c r="E15" s="295" t="s">
        <v>78</v>
      </c>
      <c r="F15" s="186"/>
      <c r="G15" s="186"/>
      <c r="H15" s="186"/>
      <c r="I15" s="186"/>
      <c r="J15" s="186"/>
      <c r="K15" s="186"/>
      <c r="L15" s="186"/>
      <c r="M15" s="186"/>
      <c r="N15" s="186"/>
      <c r="O15" s="186"/>
      <c r="P15" s="186"/>
      <c r="Q15" s="187"/>
    </row>
    <row r="16" spans="1:24" ht="21.95" customHeight="1" x14ac:dyDescent="0.15">
      <c r="B16" s="219">
        <f t="shared" si="0"/>
        <v>8</v>
      </c>
      <c r="C16" s="222" t="s">
        <v>129</v>
      </c>
      <c r="D16" s="223"/>
      <c r="E16" s="224"/>
      <c r="F16" s="223"/>
      <c r="G16" s="223"/>
      <c r="H16" s="223"/>
      <c r="I16" s="223"/>
      <c r="J16" s="223"/>
      <c r="K16" s="223"/>
      <c r="L16" s="223"/>
      <c r="M16" s="223"/>
      <c r="N16" s="223"/>
      <c r="O16" s="223"/>
      <c r="P16" s="223"/>
      <c r="Q16" s="225"/>
    </row>
    <row r="17" spans="2:17" ht="21.95" customHeight="1" x14ac:dyDescent="0.15">
      <c r="B17" s="219">
        <f t="shared" si="0"/>
        <v>9</v>
      </c>
      <c r="C17" s="185" t="s">
        <v>178</v>
      </c>
      <c r="D17" s="186"/>
      <c r="E17" s="295" t="s">
        <v>78</v>
      </c>
      <c r="F17" s="186"/>
      <c r="G17" s="186"/>
      <c r="H17" s="186"/>
      <c r="I17" s="186"/>
      <c r="J17" s="186"/>
      <c r="K17" s="186"/>
      <c r="L17" s="186"/>
      <c r="M17" s="186"/>
      <c r="N17" s="186"/>
      <c r="O17" s="186"/>
      <c r="P17" s="186"/>
      <c r="Q17" s="187"/>
    </row>
    <row r="18" spans="2:17" ht="21.95" customHeight="1" x14ac:dyDescent="0.15">
      <c r="B18" s="219">
        <f t="shared" si="0"/>
        <v>10</v>
      </c>
      <c r="C18" s="185" t="s">
        <v>130</v>
      </c>
      <c r="D18" s="186"/>
      <c r="E18" s="295" t="s">
        <v>78</v>
      </c>
      <c r="F18" s="186"/>
      <c r="G18" s="186"/>
      <c r="H18" s="186"/>
      <c r="I18" s="186"/>
      <c r="J18" s="186"/>
      <c r="K18" s="186"/>
      <c r="L18" s="186"/>
      <c r="M18" s="186"/>
      <c r="N18" s="186"/>
      <c r="O18" s="186"/>
      <c r="P18" s="186"/>
      <c r="Q18" s="187"/>
    </row>
    <row r="19" spans="2:17" ht="21.95" customHeight="1" x14ac:dyDescent="0.15">
      <c r="B19" s="219">
        <f t="shared" si="0"/>
        <v>11</v>
      </c>
      <c r="C19" s="185" t="s">
        <v>131</v>
      </c>
      <c r="D19" s="186"/>
      <c r="E19" s="295" t="s">
        <v>78</v>
      </c>
      <c r="F19" s="186"/>
      <c r="G19" s="186"/>
      <c r="H19" s="186"/>
      <c r="I19" s="186"/>
      <c r="J19" s="186"/>
      <c r="K19" s="186"/>
      <c r="L19" s="186"/>
      <c r="M19" s="186"/>
      <c r="N19" s="186"/>
      <c r="O19" s="186"/>
      <c r="P19" s="186"/>
      <c r="Q19" s="187"/>
    </row>
    <row r="20" spans="2:17" ht="21.95" customHeight="1" x14ac:dyDescent="0.15">
      <c r="B20" s="219">
        <f t="shared" si="0"/>
        <v>12</v>
      </c>
      <c r="C20" s="185" t="s">
        <v>132</v>
      </c>
      <c r="D20" s="186"/>
      <c r="E20" s="295" t="s">
        <v>78</v>
      </c>
      <c r="F20" s="186"/>
      <c r="G20" s="186"/>
      <c r="H20" s="186"/>
      <c r="I20" s="186"/>
      <c r="J20" s="186"/>
      <c r="K20" s="186"/>
      <c r="L20" s="186"/>
      <c r="M20" s="186"/>
      <c r="N20" s="186"/>
      <c r="O20" s="186"/>
      <c r="P20" s="186"/>
      <c r="Q20" s="187"/>
    </row>
    <row r="21" spans="2:17" ht="21.95" customHeight="1" x14ac:dyDescent="0.15">
      <c r="B21" s="219">
        <f t="shared" si="0"/>
        <v>13</v>
      </c>
      <c r="C21" s="185" t="s">
        <v>133</v>
      </c>
      <c r="D21" s="186"/>
      <c r="E21" s="295" t="s">
        <v>78</v>
      </c>
      <c r="F21" s="186"/>
      <c r="G21" s="186"/>
      <c r="H21" s="186"/>
      <c r="I21" s="186"/>
      <c r="J21" s="186"/>
      <c r="K21" s="186"/>
      <c r="L21" s="186"/>
      <c r="M21" s="186"/>
      <c r="N21" s="186"/>
      <c r="O21" s="186"/>
      <c r="P21" s="186"/>
      <c r="Q21" s="187"/>
    </row>
    <row r="22" spans="2:17" ht="21.95" customHeight="1" x14ac:dyDescent="0.15">
      <c r="B22" s="219">
        <f t="shared" si="0"/>
        <v>14</v>
      </c>
      <c r="C22" s="188" t="s">
        <v>134</v>
      </c>
      <c r="D22" s="186"/>
      <c r="E22" s="295" t="s">
        <v>78</v>
      </c>
      <c r="F22" s="186"/>
      <c r="G22" s="186"/>
      <c r="H22" s="186"/>
      <c r="I22" s="186"/>
      <c r="J22" s="186"/>
      <c r="K22" s="186"/>
      <c r="L22" s="186"/>
      <c r="M22" s="186"/>
      <c r="N22" s="186"/>
      <c r="O22" s="186"/>
      <c r="P22" s="186"/>
      <c r="Q22" s="187"/>
    </row>
    <row r="23" spans="2:17" ht="21.95" customHeight="1" x14ac:dyDescent="0.15">
      <c r="B23" s="219">
        <f t="shared" si="0"/>
        <v>15</v>
      </c>
      <c r="C23" s="185" t="s">
        <v>135</v>
      </c>
      <c r="D23" s="186"/>
      <c r="E23" s="295" t="s">
        <v>78</v>
      </c>
      <c r="F23" s="186"/>
      <c r="G23" s="186"/>
      <c r="H23" s="186"/>
      <c r="I23" s="186"/>
      <c r="J23" s="186"/>
      <c r="K23" s="186"/>
      <c r="L23" s="186"/>
      <c r="M23" s="186"/>
      <c r="N23" s="186"/>
      <c r="O23" s="186"/>
      <c r="P23" s="186"/>
      <c r="Q23" s="187"/>
    </row>
    <row r="24" spans="2:17" ht="21.95" customHeight="1" x14ac:dyDescent="0.15">
      <c r="B24" s="219">
        <f t="shared" si="0"/>
        <v>16</v>
      </c>
      <c r="C24" s="185" t="s">
        <v>136</v>
      </c>
      <c r="D24" s="186"/>
      <c r="E24" s="295" t="s">
        <v>78</v>
      </c>
      <c r="F24" s="186"/>
      <c r="G24" s="186"/>
      <c r="H24" s="186"/>
      <c r="I24" s="186"/>
      <c r="J24" s="186"/>
      <c r="K24" s="186"/>
      <c r="L24" s="186"/>
      <c r="M24" s="186"/>
      <c r="N24" s="186"/>
      <c r="O24" s="186"/>
      <c r="P24" s="186"/>
      <c r="Q24" s="187"/>
    </row>
    <row r="25" spans="2:17" ht="21.95" customHeight="1" x14ac:dyDescent="0.15">
      <c r="B25" s="219">
        <f t="shared" si="0"/>
        <v>17</v>
      </c>
      <c r="C25" s="222" t="s">
        <v>137</v>
      </c>
      <c r="D25" s="223"/>
      <c r="E25" s="224"/>
      <c r="F25" s="223"/>
      <c r="G25" s="223"/>
      <c r="H25" s="223"/>
      <c r="I25" s="223"/>
      <c r="J25" s="223"/>
      <c r="K25" s="223"/>
      <c r="L25" s="223"/>
      <c r="M25" s="223"/>
      <c r="N25" s="223"/>
      <c r="O25" s="223"/>
      <c r="P25" s="223"/>
      <c r="Q25" s="225"/>
    </row>
    <row r="26" spans="2:17" ht="21.95" customHeight="1" x14ac:dyDescent="0.15">
      <c r="B26" s="219">
        <f t="shared" si="0"/>
        <v>18</v>
      </c>
      <c r="C26" s="185" t="s">
        <v>138</v>
      </c>
      <c r="D26" s="186"/>
      <c r="E26" s="295" t="s">
        <v>78</v>
      </c>
      <c r="F26" s="186"/>
      <c r="G26" s="186"/>
      <c r="H26" s="186"/>
      <c r="I26" s="186"/>
      <c r="J26" s="186"/>
      <c r="K26" s="186"/>
      <c r="L26" s="186"/>
      <c r="M26" s="186"/>
      <c r="N26" s="186"/>
      <c r="O26" s="186"/>
      <c r="P26" s="186"/>
      <c r="Q26" s="187"/>
    </row>
    <row r="27" spans="2:17" ht="21.95" customHeight="1" x14ac:dyDescent="0.15">
      <c r="B27" s="219">
        <f t="shared" si="0"/>
        <v>19</v>
      </c>
      <c r="C27" s="185" t="s">
        <v>139</v>
      </c>
      <c r="D27" s="186"/>
      <c r="E27" s="295" t="s">
        <v>78</v>
      </c>
      <c r="F27" s="186"/>
      <c r="G27" s="186"/>
      <c r="H27" s="186"/>
      <c r="I27" s="186"/>
      <c r="J27" s="186"/>
      <c r="K27" s="186"/>
      <c r="L27" s="186"/>
      <c r="M27" s="186"/>
      <c r="N27" s="186"/>
      <c r="O27" s="186"/>
      <c r="P27" s="186"/>
      <c r="Q27" s="187"/>
    </row>
    <row r="28" spans="2:17" ht="21.95" customHeight="1" x14ac:dyDescent="0.15">
      <c r="B28" s="219">
        <f t="shared" si="0"/>
        <v>20</v>
      </c>
      <c r="C28" s="222" t="s">
        <v>140</v>
      </c>
      <c r="D28" s="223"/>
      <c r="E28" s="224"/>
      <c r="F28" s="223"/>
      <c r="G28" s="223"/>
      <c r="H28" s="223"/>
      <c r="I28" s="223"/>
      <c r="J28" s="223"/>
      <c r="K28" s="223"/>
      <c r="L28" s="223"/>
      <c r="M28" s="223"/>
      <c r="N28" s="223"/>
      <c r="O28" s="223"/>
      <c r="P28" s="223"/>
      <c r="Q28" s="225"/>
    </row>
    <row r="29" spans="2:17" ht="21.95" customHeight="1" x14ac:dyDescent="0.15">
      <c r="B29" s="219">
        <f t="shared" si="0"/>
        <v>21</v>
      </c>
      <c r="C29" s="185" t="s">
        <v>141</v>
      </c>
      <c r="D29" s="186"/>
      <c r="E29" s="295" t="s">
        <v>78</v>
      </c>
      <c r="F29" s="186"/>
      <c r="G29" s="186"/>
      <c r="H29" s="186"/>
      <c r="I29" s="186"/>
      <c r="J29" s="186"/>
      <c r="K29" s="186"/>
      <c r="L29" s="186"/>
      <c r="M29" s="186"/>
      <c r="N29" s="186"/>
      <c r="O29" s="186"/>
      <c r="P29" s="186"/>
      <c r="Q29" s="187"/>
    </row>
    <row r="30" spans="2:17" ht="21.95" customHeight="1" x14ac:dyDescent="0.15">
      <c r="B30" s="219">
        <f t="shared" si="0"/>
        <v>22</v>
      </c>
      <c r="C30" s="185" t="s">
        <v>142</v>
      </c>
      <c r="D30" s="186"/>
      <c r="E30" s="295" t="s">
        <v>78</v>
      </c>
      <c r="F30" s="186"/>
      <c r="G30" s="186"/>
      <c r="H30" s="186"/>
      <c r="I30" s="186"/>
      <c r="J30" s="186"/>
      <c r="K30" s="186"/>
      <c r="L30" s="186"/>
      <c r="M30" s="186"/>
      <c r="N30" s="186"/>
      <c r="O30" s="186"/>
      <c r="P30" s="186"/>
      <c r="Q30" s="187"/>
    </row>
    <row r="31" spans="2:17" ht="21.95" customHeight="1" x14ac:dyDescent="0.15">
      <c r="B31" s="219">
        <f t="shared" si="0"/>
        <v>23</v>
      </c>
      <c r="C31" s="185" t="s">
        <v>143</v>
      </c>
      <c r="D31" s="186"/>
      <c r="E31" s="295" t="s">
        <v>78</v>
      </c>
      <c r="F31" s="186"/>
      <c r="G31" s="186"/>
      <c r="H31" s="186"/>
      <c r="I31" s="186"/>
      <c r="J31" s="186"/>
      <c r="K31" s="186"/>
      <c r="L31" s="186"/>
      <c r="M31" s="186"/>
      <c r="N31" s="186"/>
      <c r="O31" s="186"/>
      <c r="P31" s="186"/>
      <c r="Q31" s="187"/>
    </row>
    <row r="32" spans="2:17" ht="21.95" customHeight="1" x14ac:dyDescent="0.15">
      <c r="B32" s="219">
        <f t="shared" si="0"/>
        <v>24</v>
      </c>
      <c r="C32" s="222" t="s">
        <v>144</v>
      </c>
      <c r="D32" s="223"/>
      <c r="E32" s="224"/>
      <c r="F32" s="223"/>
      <c r="G32" s="223"/>
      <c r="H32" s="223"/>
      <c r="I32" s="223"/>
      <c r="J32" s="223"/>
      <c r="K32" s="223"/>
      <c r="L32" s="223"/>
      <c r="M32" s="223"/>
      <c r="N32" s="223"/>
      <c r="O32" s="223"/>
      <c r="P32" s="223"/>
      <c r="Q32" s="225"/>
    </row>
    <row r="33" spans="2:18" ht="21.95" customHeight="1" x14ac:dyDescent="0.15">
      <c r="B33" s="219">
        <f t="shared" si="0"/>
        <v>25</v>
      </c>
      <c r="C33" s="185" t="s">
        <v>145</v>
      </c>
      <c r="D33" s="186"/>
      <c r="E33" s="295" t="s">
        <v>78</v>
      </c>
      <c r="F33" s="186"/>
      <c r="G33" s="186"/>
      <c r="H33" s="186"/>
      <c r="I33" s="186"/>
      <c r="J33" s="186"/>
      <c r="K33" s="186"/>
      <c r="L33" s="186"/>
      <c r="M33" s="186"/>
      <c r="N33" s="186"/>
      <c r="O33" s="186"/>
      <c r="P33" s="186"/>
      <c r="Q33" s="187"/>
    </row>
    <row r="34" spans="2:18" ht="21.95" customHeight="1" x14ac:dyDescent="0.15">
      <c r="B34" s="219">
        <f t="shared" si="0"/>
        <v>26</v>
      </c>
      <c r="C34" s="185" t="s">
        <v>146</v>
      </c>
      <c r="D34" s="186"/>
      <c r="E34" s="295" t="s">
        <v>78</v>
      </c>
      <c r="F34" s="186"/>
      <c r="G34" s="186"/>
      <c r="H34" s="186"/>
      <c r="I34" s="186"/>
      <c r="J34" s="186"/>
      <c r="K34" s="186"/>
      <c r="L34" s="186"/>
      <c r="M34" s="186"/>
      <c r="N34" s="186"/>
      <c r="O34" s="186"/>
      <c r="P34" s="186"/>
      <c r="Q34" s="187"/>
    </row>
    <row r="35" spans="2:18" ht="21.95" customHeight="1" x14ac:dyDescent="0.15">
      <c r="B35" s="219">
        <f t="shared" si="0"/>
        <v>27</v>
      </c>
      <c r="C35" s="185" t="s">
        <v>147</v>
      </c>
      <c r="D35" s="186"/>
      <c r="E35" s="295" t="s">
        <v>78</v>
      </c>
      <c r="F35" s="186"/>
      <c r="G35" s="186"/>
      <c r="H35" s="186"/>
      <c r="I35" s="186"/>
      <c r="J35" s="186"/>
      <c r="K35" s="186"/>
      <c r="L35" s="186"/>
      <c r="M35" s="186"/>
      <c r="N35" s="186"/>
      <c r="O35" s="186"/>
      <c r="P35" s="186"/>
      <c r="Q35" s="187"/>
    </row>
    <row r="36" spans="2:18" ht="21.95" customHeight="1" x14ac:dyDescent="0.15">
      <c r="B36" s="219">
        <f t="shared" si="0"/>
        <v>28</v>
      </c>
      <c r="C36" s="222" t="s">
        <v>148</v>
      </c>
      <c r="D36" s="223"/>
      <c r="E36" s="224"/>
      <c r="F36" s="223"/>
      <c r="G36" s="223"/>
      <c r="H36" s="223"/>
      <c r="I36" s="223"/>
      <c r="J36" s="223"/>
      <c r="K36" s="223"/>
      <c r="L36" s="223"/>
      <c r="M36" s="223"/>
      <c r="N36" s="223"/>
      <c r="O36" s="223"/>
      <c r="P36" s="223"/>
      <c r="Q36" s="225"/>
    </row>
    <row r="37" spans="2:18" ht="21.95" customHeight="1" x14ac:dyDescent="0.15">
      <c r="B37" s="219">
        <f t="shared" si="0"/>
        <v>29</v>
      </c>
      <c r="C37" s="185" t="s">
        <v>149</v>
      </c>
      <c r="D37" s="186"/>
      <c r="E37" s="295" t="s">
        <v>78</v>
      </c>
      <c r="F37" s="186"/>
      <c r="G37" s="186"/>
      <c r="H37" s="186"/>
      <c r="I37" s="186"/>
      <c r="J37" s="186"/>
      <c r="K37" s="186"/>
      <c r="L37" s="186"/>
      <c r="M37" s="186"/>
      <c r="N37" s="186"/>
      <c r="O37" s="186"/>
      <c r="P37" s="186"/>
      <c r="Q37" s="187"/>
    </row>
    <row r="38" spans="2:18" ht="21.95" customHeight="1" x14ac:dyDescent="0.15">
      <c r="B38" s="219">
        <f t="shared" si="0"/>
        <v>30</v>
      </c>
      <c r="C38" s="185" t="s">
        <v>150</v>
      </c>
      <c r="D38" s="186"/>
      <c r="E38" s="295" t="s">
        <v>78</v>
      </c>
      <c r="F38" s="186"/>
      <c r="G38" s="186"/>
      <c r="H38" s="186"/>
      <c r="I38" s="186"/>
      <c r="J38" s="186"/>
      <c r="K38" s="186"/>
      <c r="L38" s="186"/>
      <c r="M38" s="186"/>
      <c r="N38" s="186"/>
      <c r="O38" s="186"/>
      <c r="P38" s="186"/>
      <c r="Q38" s="187"/>
    </row>
    <row r="39" spans="2:18" ht="21.95" customHeight="1" x14ac:dyDescent="0.15">
      <c r="B39" s="219">
        <f t="shared" si="0"/>
        <v>31</v>
      </c>
      <c r="C39" s="185" t="s">
        <v>151</v>
      </c>
      <c r="D39" s="186"/>
      <c r="E39" s="295" t="s">
        <v>78</v>
      </c>
      <c r="F39" s="186"/>
      <c r="G39" s="186"/>
      <c r="H39" s="186"/>
      <c r="I39" s="186"/>
      <c r="J39" s="186"/>
      <c r="K39" s="186"/>
      <c r="L39" s="186"/>
      <c r="M39" s="186"/>
      <c r="N39" s="186"/>
      <c r="O39" s="186"/>
      <c r="P39" s="186"/>
      <c r="Q39" s="187"/>
    </row>
    <row r="40" spans="2:18" ht="21.95" customHeight="1" x14ac:dyDescent="0.15">
      <c r="B40" s="219">
        <f t="shared" si="0"/>
        <v>32</v>
      </c>
      <c r="C40" s="185" t="s">
        <v>152</v>
      </c>
      <c r="D40" s="186"/>
      <c r="E40" s="295" t="s">
        <v>78</v>
      </c>
      <c r="F40" s="186"/>
      <c r="G40" s="186"/>
      <c r="H40" s="186"/>
      <c r="I40" s="186"/>
      <c r="J40" s="186"/>
      <c r="K40" s="186"/>
      <c r="L40" s="186"/>
      <c r="M40" s="186"/>
      <c r="N40" s="186"/>
      <c r="O40" s="186"/>
      <c r="P40" s="186"/>
      <c r="Q40" s="187"/>
    </row>
    <row r="41" spans="2:18" ht="21.95" customHeight="1" x14ac:dyDescent="0.15">
      <c r="B41" s="219">
        <f t="shared" si="0"/>
        <v>33</v>
      </c>
      <c r="C41" s="185" t="s">
        <v>153</v>
      </c>
      <c r="D41" s="186"/>
      <c r="E41" s="295" t="s">
        <v>78</v>
      </c>
      <c r="F41" s="186"/>
      <c r="G41" s="186"/>
      <c r="H41" s="186"/>
      <c r="I41" s="186"/>
      <c r="J41" s="186"/>
      <c r="K41" s="186"/>
      <c r="L41" s="186"/>
      <c r="M41" s="186"/>
      <c r="N41" s="186"/>
      <c r="O41" s="186"/>
      <c r="P41" s="186"/>
      <c r="Q41" s="187"/>
    </row>
    <row r="42" spans="2:18" ht="21.95" customHeight="1" x14ac:dyDescent="0.15">
      <c r="B42" s="219">
        <v>34</v>
      </c>
      <c r="C42" s="303" t="s">
        <v>185</v>
      </c>
      <c r="D42" s="186"/>
      <c r="E42" s="295" t="s">
        <v>78</v>
      </c>
      <c r="F42" s="186"/>
      <c r="G42" s="186"/>
      <c r="H42" s="186"/>
      <c r="I42" s="186"/>
      <c r="J42" s="186"/>
      <c r="K42" s="186"/>
      <c r="L42" s="186"/>
      <c r="M42" s="186"/>
      <c r="N42" s="186"/>
      <c r="O42" s="186"/>
      <c r="P42" s="186"/>
      <c r="Q42" s="302"/>
    </row>
    <row r="43" spans="2:18" ht="21.95" customHeight="1" x14ac:dyDescent="0.15">
      <c r="B43" s="219">
        <f t="shared" si="0"/>
        <v>35</v>
      </c>
      <c r="C43" s="222" t="s">
        <v>154</v>
      </c>
      <c r="D43" s="223"/>
      <c r="E43" s="224"/>
      <c r="F43" s="223"/>
      <c r="G43" s="223"/>
      <c r="H43" s="223"/>
      <c r="I43" s="223"/>
      <c r="J43" s="223"/>
      <c r="K43" s="223"/>
      <c r="L43" s="223"/>
      <c r="M43" s="223"/>
      <c r="N43" s="223"/>
      <c r="O43" s="223"/>
      <c r="P43" s="223"/>
      <c r="Q43" s="225"/>
    </row>
    <row r="44" spans="2:18" ht="21.95" customHeight="1" x14ac:dyDescent="0.15">
      <c r="B44" s="219">
        <f t="shared" si="0"/>
        <v>36</v>
      </c>
      <c r="C44" s="185" t="s">
        <v>155</v>
      </c>
      <c r="D44" s="186"/>
      <c r="E44" s="295" t="s">
        <v>78</v>
      </c>
      <c r="F44" s="186"/>
      <c r="G44" s="186"/>
      <c r="H44" s="186"/>
      <c r="I44" s="186"/>
      <c r="J44" s="186"/>
      <c r="K44" s="186"/>
      <c r="L44" s="186"/>
      <c r="M44" s="186"/>
      <c r="N44" s="186"/>
      <c r="O44" s="186"/>
      <c r="P44" s="186"/>
      <c r="Q44" s="187"/>
    </row>
    <row r="45" spans="2:18" ht="21.95" customHeight="1" x14ac:dyDescent="0.15">
      <c r="B45" s="219">
        <f t="shared" si="0"/>
        <v>37</v>
      </c>
      <c r="C45" s="185" t="s">
        <v>156</v>
      </c>
      <c r="D45" s="186"/>
      <c r="E45" s="295" t="s">
        <v>78</v>
      </c>
      <c r="F45" s="186"/>
      <c r="G45" s="186"/>
      <c r="H45" s="186"/>
      <c r="I45" s="186"/>
      <c r="J45" s="186"/>
      <c r="K45" s="186"/>
      <c r="L45" s="186"/>
      <c r="M45" s="186"/>
      <c r="N45" s="186"/>
      <c r="O45" s="186"/>
      <c r="P45" s="186"/>
      <c r="Q45" s="187"/>
    </row>
    <row r="46" spans="2:18" ht="21.95" customHeight="1" x14ac:dyDescent="0.15">
      <c r="B46" s="219">
        <f t="shared" si="0"/>
        <v>38</v>
      </c>
      <c r="C46" s="185"/>
      <c r="D46" s="186"/>
      <c r="E46" s="185"/>
      <c r="F46" s="186"/>
      <c r="G46" s="186"/>
      <c r="H46" s="186"/>
      <c r="I46" s="186"/>
      <c r="J46" s="186"/>
      <c r="K46" s="186"/>
      <c r="L46" s="186"/>
      <c r="M46" s="186"/>
      <c r="N46" s="186"/>
      <c r="O46" s="186"/>
      <c r="P46" s="186"/>
      <c r="Q46" s="187"/>
    </row>
    <row r="47" spans="2:18" ht="21.95" customHeight="1" thickBot="1" x14ac:dyDescent="0.2">
      <c r="B47" s="220">
        <f t="shared" si="0"/>
        <v>39</v>
      </c>
      <c r="C47" s="189" t="s">
        <v>122</v>
      </c>
      <c r="D47" s="190"/>
      <c r="E47" s="189"/>
      <c r="F47" s="190"/>
      <c r="G47" s="190"/>
      <c r="H47" s="190"/>
      <c r="I47" s="190"/>
      <c r="J47" s="190"/>
      <c r="K47" s="190"/>
      <c r="L47" s="190"/>
      <c r="M47" s="190"/>
      <c r="N47" s="190"/>
      <c r="O47" s="190"/>
      <c r="P47" s="190"/>
      <c r="Q47" s="191"/>
    </row>
    <row r="48" spans="2:18" ht="21.95" customHeight="1" thickTop="1" x14ac:dyDescent="0.15">
      <c r="B48" s="215" t="s">
        <v>157</v>
      </c>
      <c r="G48" s="216" t="s">
        <v>158</v>
      </c>
      <c r="H48" s="217"/>
      <c r="I48" s="217"/>
      <c r="J48" s="217"/>
      <c r="K48" s="217"/>
      <c r="L48" s="217"/>
      <c r="M48" s="217"/>
      <c r="N48" s="217"/>
      <c r="O48" s="217"/>
      <c r="P48" s="217"/>
      <c r="Q48" s="218"/>
      <c r="R48" s="192"/>
    </row>
    <row r="49" spans="2:18" ht="21.95" customHeight="1" x14ac:dyDescent="0.15">
      <c r="B49" s="206" t="s">
        <v>166</v>
      </c>
      <c r="G49" s="210" t="s">
        <v>159</v>
      </c>
      <c r="H49" s="193">
        <f>H47+H48</f>
        <v>0</v>
      </c>
      <c r="I49" s="193">
        <f t="shared" ref="I49:P49" si="1">I47+I48</f>
        <v>0</v>
      </c>
      <c r="J49" s="193">
        <f t="shared" si="1"/>
        <v>0</v>
      </c>
      <c r="K49" s="193">
        <f t="shared" si="1"/>
        <v>0</v>
      </c>
      <c r="L49" s="193">
        <f t="shared" si="1"/>
        <v>0</v>
      </c>
      <c r="M49" s="193">
        <f t="shared" si="1"/>
        <v>0</v>
      </c>
      <c r="N49" s="193">
        <f t="shared" si="1"/>
        <v>0</v>
      </c>
      <c r="O49" s="193">
        <f t="shared" si="1"/>
        <v>0</v>
      </c>
      <c r="P49" s="193">
        <f t="shared" si="1"/>
        <v>0</v>
      </c>
      <c r="Q49" s="213"/>
      <c r="R49" s="192"/>
    </row>
    <row r="50" spans="2:18" ht="21.95" customHeight="1" x14ac:dyDescent="0.15">
      <c r="B50" s="206" t="s">
        <v>160</v>
      </c>
      <c r="G50" s="210" t="s">
        <v>161</v>
      </c>
      <c r="H50" s="209">
        <v>0.1</v>
      </c>
      <c r="I50" s="194">
        <f>$H$50</f>
        <v>0.1</v>
      </c>
      <c r="J50" s="194">
        <f t="shared" ref="J50:P50" si="2">$H$50</f>
        <v>0.1</v>
      </c>
      <c r="K50" s="194">
        <f t="shared" si="2"/>
        <v>0.1</v>
      </c>
      <c r="L50" s="194">
        <f t="shared" si="2"/>
        <v>0.1</v>
      </c>
      <c r="M50" s="194">
        <f t="shared" si="2"/>
        <v>0.1</v>
      </c>
      <c r="N50" s="194">
        <f t="shared" si="2"/>
        <v>0.1</v>
      </c>
      <c r="O50" s="194">
        <f t="shared" si="2"/>
        <v>0.1</v>
      </c>
      <c r="P50" s="194">
        <f t="shared" si="2"/>
        <v>0.1</v>
      </c>
      <c r="Q50" s="213"/>
      <c r="R50" s="192"/>
    </row>
    <row r="51" spans="2:18" ht="21.95" customHeight="1" x14ac:dyDescent="0.15">
      <c r="B51" s="206" t="s">
        <v>162</v>
      </c>
      <c r="G51" s="210" t="s">
        <v>163</v>
      </c>
      <c r="H51" s="193">
        <f>H49*H50</f>
        <v>0</v>
      </c>
      <c r="I51" s="193">
        <f t="shared" ref="I51:P51" si="3">I49*I50</f>
        <v>0</v>
      </c>
      <c r="J51" s="193">
        <f t="shared" si="3"/>
        <v>0</v>
      </c>
      <c r="K51" s="193">
        <f t="shared" si="3"/>
        <v>0</v>
      </c>
      <c r="L51" s="193">
        <f t="shared" si="3"/>
        <v>0</v>
      </c>
      <c r="M51" s="193">
        <f t="shared" si="3"/>
        <v>0</v>
      </c>
      <c r="N51" s="193">
        <f t="shared" si="3"/>
        <v>0</v>
      </c>
      <c r="O51" s="193">
        <f t="shared" si="3"/>
        <v>0</v>
      </c>
      <c r="P51" s="193">
        <f t="shared" si="3"/>
        <v>0</v>
      </c>
      <c r="Q51" s="213"/>
      <c r="R51" s="192"/>
    </row>
    <row r="52" spans="2:18" ht="21.95" customHeight="1" thickBot="1" x14ac:dyDescent="0.2">
      <c r="B52" s="195"/>
      <c r="G52" s="211" t="s">
        <v>164</v>
      </c>
      <c r="H52" s="212">
        <f>H49+H51</f>
        <v>0</v>
      </c>
      <c r="I52" s="212">
        <f t="shared" ref="I52:P52" si="4">I49+I51</f>
        <v>0</v>
      </c>
      <c r="J52" s="212">
        <f t="shared" si="4"/>
        <v>0</v>
      </c>
      <c r="K52" s="212">
        <f t="shared" si="4"/>
        <v>0</v>
      </c>
      <c r="L52" s="212">
        <f t="shared" si="4"/>
        <v>0</v>
      </c>
      <c r="M52" s="212">
        <f t="shared" si="4"/>
        <v>0</v>
      </c>
      <c r="N52" s="212">
        <f t="shared" si="4"/>
        <v>0</v>
      </c>
      <c r="O52" s="212">
        <f t="shared" si="4"/>
        <v>0</v>
      </c>
      <c r="P52" s="212">
        <f t="shared" si="4"/>
        <v>0</v>
      </c>
      <c r="Q52" s="214"/>
      <c r="R52" s="192"/>
    </row>
    <row r="53" spans="2:18" x14ac:dyDescent="0.15">
      <c r="B53" s="196"/>
      <c r="R53" s="192"/>
    </row>
  </sheetData>
  <mergeCells count="13">
    <mergeCell ref="F3:H3"/>
    <mergeCell ref="F4:H4"/>
    <mergeCell ref="C4:D4"/>
    <mergeCell ref="C3:D3"/>
    <mergeCell ref="Q6:Q7"/>
    <mergeCell ref="H6:P6"/>
    <mergeCell ref="B5:C5"/>
    <mergeCell ref="B6:B7"/>
    <mergeCell ref="C6:C7"/>
    <mergeCell ref="D6:D7"/>
    <mergeCell ref="E6:E7"/>
    <mergeCell ref="F6:F7"/>
    <mergeCell ref="G6:G7"/>
  </mergeCells>
  <phoneticPr fontId="20"/>
  <pageMargins left="0.31496062992125984" right="0.31496062992125984" top="1.3385826771653544" bottom="0.74803149606299213" header="0.31496062992125984" footer="0.31496062992125984"/>
  <pageSetup paperSize="8" scale="40" orientation="portrait" r:id="rId1"/>
  <headerFooter>
    <oddFooter xml:space="preserve">&amp;C&amp;P / &amp;N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5"/>
  <sheetViews>
    <sheetView showGridLines="0" tabSelected="1" view="pageBreakPreview" zoomScale="70" zoomScaleNormal="100" zoomScaleSheetLayoutView="70" workbookViewId="0">
      <pane ySplit="7" topLeftCell="A8" activePane="bottomLeft" state="frozen"/>
      <selection pane="bottomLeft" activeCell="C9" sqref="C9"/>
    </sheetView>
  </sheetViews>
  <sheetFormatPr defaultColWidth="9.25" defaultRowHeight="18" x14ac:dyDescent="0.15"/>
  <cols>
    <col min="1" max="1" width="1.75" style="179" customWidth="1"/>
    <col min="2" max="2" width="12.5" style="197" customWidth="1"/>
    <col min="3" max="3" width="44.875" style="179" customWidth="1"/>
    <col min="4" max="6" width="11.75" style="179" customWidth="1"/>
    <col min="7" max="7" width="18.625" style="179" customWidth="1"/>
    <col min="8" max="16" width="21.5" style="179" customWidth="1"/>
    <col min="17" max="17" width="36.5" style="179" customWidth="1"/>
    <col min="18" max="18" width="2.125" style="179" customWidth="1"/>
    <col min="19" max="16384" width="9.25" style="179"/>
  </cols>
  <sheetData>
    <row r="1" spans="1:24" s="180" customFormat="1" ht="31.5" customHeight="1" x14ac:dyDescent="0.15">
      <c r="A1" s="198" t="s">
        <v>234</v>
      </c>
      <c r="C1" s="181"/>
      <c r="D1" s="182"/>
      <c r="E1" s="182"/>
      <c r="F1" s="182"/>
      <c r="G1" s="182"/>
      <c r="H1" s="182"/>
      <c r="I1" s="182"/>
      <c r="Q1" s="182"/>
      <c r="R1" s="182"/>
    </row>
    <row r="2" spans="1:24" s="180" customFormat="1" ht="15" customHeight="1" x14ac:dyDescent="0.15">
      <c r="A2" s="198"/>
      <c r="C2" s="181"/>
      <c r="D2" s="182"/>
      <c r="E2" s="182"/>
      <c r="F2" s="182"/>
      <c r="G2" s="182"/>
      <c r="H2" s="182"/>
      <c r="I2" s="182"/>
      <c r="Q2" s="182"/>
      <c r="R2" s="182"/>
    </row>
    <row r="3" spans="1:24" s="199" customFormat="1" ht="24" customHeight="1" x14ac:dyDescent="0.15">
      <c r="B3" s="200" t="s">
        <v>107</v>
      </c>
      <c r="C3" s="394">
        <f>【様式】見積書!$C$14</f>
        <v>0</v>
      </c>
      <c r="D3" s="394"/>
      <c r="E3" s="200" t="s">
        <v>114</v>
      </c>
      <c r="F3" s="392">
        <f>【様式】見積書!$G$14</f>
        <v>0</v>
      </c>
      <c r="G3" s="393"/>
      <c r="H3" s="393"/>
      <c r="J3" s="201"/>
      <c r="K3" s="201"/>
      <c r="L3" s="201"/>
      <c r="M3" s="201"/>
      <c r="N3" s="201"/>
      <c r="O3" s="201"/>
      <c r="P3" s="201"/>
      <c r="Q3" s="201"/>
      <c r="R3" s="201"/>
      <c r="S3" s="202"/>
      <c r="T3" s="202"/>
      <c r="U3" s="202"/>
      <c r="V3" s="203"/>
      <c r="W3" s="203"/>
      <c r="X3" s="203"/>
    </row>
    <row r="4" spans="1:24" s="199" customFormat="1" ht="24" customHeight="1" x14ac:dyDescent="0.15">
      <c r="B4" s="200" t="s">
        <v>108</v>
      </c>
      <c r="C4" s="394">
        <f>【様式】見積書!$C$15</f>
        <v>0</v>
      </c>
      <c r="D4" s="394"/>
      <c r="E4" s="200" t="s">
        <v>115</v>
      </c>
      <c r="F4" s="392">
        <f>【様式】見積書!G14</f>
        <v>0</v>
      </c>
      <c r="G4" s="393"/>
      <c r="H4" s="393"/>
      <c r="J4" s="201"/>
      <c r="K4" s="201"/>
      <c r="L4" s="201"/>
      <c r="M4" s="201"/>
      <c r="N4" s="201"/>
      <c r="O4" s="201"/>
      <c r="P4" s="201"/>
      <c r="Q4" s="201"/>
      <c r="R4" s="201"/>
      <c r="S4" s="204"/>
      <c r="T4" s="204"/>
      <c r="U4" s="204"/>
      <c r="V4" s="203"/>
      <c r="W4" s="203"/>
      <c r="X4" s="203"/>
    </row>
    <row r="5" spans="1:24" ht="22.5" customHeight="1" thickBot="1" x14ac:dyDescent="0.2">
      <c r="B5" s="400"/>
      <c r="C5" s="400"/>
    </row>
    <row r="6" spans="1:24" ht="39.4" customHeight="1" thickTop="1" x14ac:dyDescent="0.15">
      <c r="B6" s="401" t="s">
        <v>167</v>
      </c>
      <c r="C6" s="403" t="s">
        <v>116</v>
      </c>
      <c r="D6" s="405" t="s">
        <v>117</v>
      </c>
      <c r="E6" s="407" t="s">
        <v>172</v>
      </c>
      <c r="F6" s="407" t="s">
        <v>118</v>
      </c>
      <c r="G6" s="407" t="s">
        <v>119</v>
      </c>
      <c r="H6" s="397" t="s">
        <v>120</v>
      </c>
      <c r="I6" s="398"/>
      <c r="J6" s="398"/>
      <c r="K6" s="398"/>
      <c r="L6" s="398"/>
      <c r="M6" s="398"/>
      <c r="N6" s="398"/>
      <c r="O6" s="398"/>
      <c r="P6" s="399"/>
      <c r="Q6" s="395" t="s">
        <v>121</v>
      </c>
    </row>
    <row r="7" spans="1:24" ht="39.4" customHeight="1" x14ac:dyDescent="0.15">
      <c r="B7" s="402"/>
      <c r="C7" s="404"/>
      <c r="D7" s="406"/>
      <c r="E7" s="406"/>
      <c r="F7" s="408"/>
      <c r="G7" s="406"/>
      <c r="H7" s="205">
        <f>【記入例】見積書!K20</f>
        <v>46113</v>
      </c>
      <c r="I7" s="205">
        <f>【記入例】見積書!L20</f>
        <v>46478</v>
      </c>
      <c r="J7" s="205">
        <f>【記入例】見積書!M20</f>
        <v>46844</v>
      </c>
      <c r="K7" s="205">
        <f>【記入例】見積書!N20</f>
        <v>47209</v>
      </c>
      <c r="L7" s="205">
        <f>【記入例】見積書!O20</f>
        <v>47574</v>
      </c>
      <c r="M7" s="205">
        <f>【記入例】見積書!P20</f>
        <v>47939</v>
      </c>
      <c r="N7" s="205" t="str">
        <f>【記入例】見積書!Q20</f>
        <v>その他</v>
      </c>
      <c r="O7" s="183" t="s">
        <v>122</v>
      </c>
      <c r="P7" s="184" t="s">
        <v>165</v>
      </c>
      <c r="Q7" s="396"/>
    </row>
    <row r="8" spans="1:24" ht="27" customHeight="1" x14ac:dyDescent="0.15">
      <c r="B8" s="219" t="s">
        <v>168</v>
      </c>
      <c r="C8" s="221" t="s">
        <v>123</v>
      </c>
      <c r="D8" s="207"/>
      <c r="E8" s="207"/>
      <c r="F8" s="207"/>
      <c r="G8" s="207"/>
      <c r="H8" s="207"/>
      <c r="I8" s="207"/>
      <c r="J8" s="207"/>
      <c r="K8" s="207"/>
      <c r="L8" s="207"/>
      <c r="M8" s="207"/>
      <c r="N8" s="207"/>
      <c r="O8" s="207"/>
      <c r="P8" s="207"/>
      <c r="Q8" s="208"/>
    </row>
    <row r="9" spans="1:24" ht="27" customHeight="1" x14ac:dyDescent="0.15">
      <c r="B9" s="219" t="s">
        <v>168</v>
      </c>
      <c r="C9" s="221" t="s">
        <v>173</v>
      </c>
      <c r="D9" s="207"/>
      <c r="E9" s="207"/>
      <c r="F9" s="207"/>
      <c r="G9" s="207"/>
      <c r="H9" s="207"/>
      <c r="I9" s="207"/>
      <c r="J9" s="207"/>
      <c r="K9" s="207"/>
      <c r="L9" s="207"/>
      <c r="M9" s="207"/>
      <c r="N9" s="207"/>
      <c r="O9" s="207"/>
      <c r="P9" s="207"/>
      <c r="Q9" s="208"/>
    </row>
    <row r="10" spans="1:24" ht="27" customHeight="1" x14ac:dyDescent="0.15">
      <c r="B10" s="219" t="s">
        <v>168</v>
      </c>
      <c r="C10" s="221" t="s">
        <v>174</v>
      </c>
      <c r="D10" s="207"/>
      <c r="E10" s="207"/>
      <c r="F10" s="207"/>
      <c r="G10" s="207"/>
      <c r="H10" s="207"/>
      <c r="I10" s="207"/>
      <c r="J10" s="207"/>
      <c r="K10" s="207"/>
      <c r="L10" s="207"/>
      <c r="M10" s="207"/>
      <c r="N10" s="207"/>
      <c r="O10" s="207"/>
      <c r="P10" s="207"/>
      <c r="Q10" s="208"/>
    </row>
    <row r="11" spans="1:24" ht="21.95" customHeight="1" x14ac:dyDescent="0.15">
      <c r="B11" s="219">
        <f>ROW()-8</f>
        <v>3</v>
      </c>
      <c r="C11" s="222" t="s">
        <v>201</v>
      </c>
      <c r="D11" s="223"/>
      <c r="E11" s="224"/>
      <c r="F11" s="223"/>
      <c r="G11" s="223"/>
      <c r="H11" s="223"/>
      <c r="I11" s="223"/>
      <c r="J11" s="223"/>
      <c r="K11" s="223"/>
      <c r="L11" s="223"/>
      <c r="M11" s="223"/>
      <c r="N11" s="223"/>
      <c r="O11" s="223"/>
      <c r="P11" s="223"/>
      <c r="Q11" s="225"/>
    </row>
    <row r="12" spans="1:24" ht="21.95" customHeight="1" x14ac:dyDescent="0.15">
      <c r="B12" s="219">
        <f t="shared" ref="B12:B59" si="0">ROW()-8</f>
        <v>4</v>
      </c>
      <c r="C12" s="185" t="s">
        <v>188</v>
      </c>
      <c r="D12" s="186"/>
      <c r="E12" s="295" t="s">
        <v>204</v>
      </c>
      <c r="F12" s="186"/>
      <c r="G12" s="186"/>
      <c r="H12" s="186"/>
      <c r="I12" s="186"/>
      <c r="J12" s="186"/>
      <c r="K12" s="186"/>
      <c r="L12" s="186"/>
      <c r="M12" s="186"/>
      <c r="N12" s="186"/>
      <c r="O12" s="186"/>
      <c r="P12" s="186"/>
      <c r="Q12" s="187"/>
    </row>
    <row r="13" spans="1:24" ht="21.95" customHeight="1" x14ac:dyDescent="0.15">
      <c r="B13" s="219">
        <f t="shared" si="0"/>
        <v>5</v>
      </c>
      <c r="C13" s="185" t="s">
        <v>189</v>
      </c>
      <c r="D13" s="186"/>
      <c r="E13" s="295" t="s">
        <v>204</v>
      </c>
      <c r="F13" s="186"/>
      <c r="G13" s="186"/>
      <c r="H13" s="186"/>
      <c r="I13" s="186"/>
      <c r="J13" s="186"/>
      <c r="K13" s="186"/>
      <c r="L13" s="186"/>
      <c r="M13" s="186"/>
      <c r="N13" s="186"/>
      <c r="O13" s="186"/>
      <c r="P13" s="186"/>
      <c r="Q13" s="187"/>
    </row>
    <row r="14" spans="1:24" ht="21.95" customHeight="1" x14ac:dyDescent="0.15">
      <c r="B14" s="219">
        <f t="shared" si="0"/>
        <v>6</v>
      </c>
      <c r="C14" s="185" t="s">
        <v>190</v>
      </c>
      <c r="D14" s="186"/>
      <c r="E14" s="295" t="s">
        <v>204</v>
      </c>
      <c r="F14" s="186"/>
      <c r="G14" s="186"/>
      <c r="H14" s="186"/>
      <c r="I14" s="186"/>
      <c r="J14" s="186"/>
      <c r="K14" s="186"/>
      <c r="L14" s="186"/>
      <c r="M14" s="186"/>
      <c r="N14" s="186"/>
      <c r="O14" s="186"/>
      <c r="P14" s="186"/>
      <c r="Q14" s="187"/>
    </row>
    <row r="15" spans="1:24" ht="21.95" customHeight="1" x14ac:dyDescent="0.15">
      <c r="B15" s="219">
        <f t="shared" si="0"/>
        <v>7</v>
      </c>
      <c r="C15" s="185" t="s">
        <v>191</v>
      </c>
      <c r="D15" s="186"/>
      <c r="E15" s="295" t="s">
        <v>204</v>
      </c>
      <c r="F15" s="186"/>
      <c r="G15" s="186"/>
      <c r="H15" s="186"/>
      <c r="I15" s="186"/>
      <c r="J15" s="186"/>
      <c r="K15" s="186"/>
      <c r="L15" s="186"/>
      <c r="M15" s="186"/>
      <c r="N15" s="186"/>
      <c r="O15" s="186"/>
      <c r="P15" s="186"/>
      <c r="Q15" s="187"/>
    </row>
    <row r="16" spans="1:24" ht="21.95" customHeight="1" x14ac:dyDescent="0.15">
      <c r="B16" s="219">
        <f t="shared" si="0"/>
        <v>8</v>
      </c>
      <c r="C16" s="185" t="s">
        <v>192</v>
      </c>
      <c r="D16" s="305"/>
      <c r="E16" s="295" t="s">
        <v>204</v>
      </c>
      <c r="F16" s="305"/>
      <c r="G16" s="305"/>
      <c r="H16" s="305"/>
      <c r="I16" s="305"/>
      <c r="J16" s="305"/>
      <c r="K16" s="305"/>
      <c r="L16" s="305"/>
      <c r="M16" s="305"/>
      <c r="N16" s="305"/>
      <c r="O16" s="305"/>
      <c r="P16" s="305"/>
      <c r="Q16" s="187"/>
    </row>
    <row r="17" spans="2:17" ht="21.95" customHeight="1" x14ac:dyDescent="0.15">
      <c r="B17" s="219">
        <f t="shared" si="0"/>
        <v>9</v>
      </c>
      <c r="C17" s="185" t="s">
        <v>193</v>
      </c>
      <c r="D17" s="186"/>
      <c r="E17" s="295" t="s">
        <v>204</v>
      </c>
      <c r="F17" s="186"/>
      <c r="G17" s="186"/>
      <c r="H17" s="186"/>
      <c r="I17" s="186"/>
      <c r="J17" s="186"/>
      <c r="K17" s="186"/>
      <c r="L17" s="186"/>
      <c r="M17" s="186"/>
      <c r="N17" s="186"/>
      <c r="O17" s="186"/>
      <c r="P17" s="186"/>
      <c r="Q17" s="187"/>
    </row>
    <row r="18" spans="2:17" ht="21.95" customHeight="1" x14ac:dyDescent="0.15">
      <c r="B18" s="219">
        <f t="shared" si="0"/>
        <v>10</v>
      </c>
      <c r="C18" s="185" t="s">
        <v>194</v>
      </c>
      <c r="D18" s="186"/>
      <c r="E18" s="295" t="s">
        <v>204</v>
      </c>
      <c r="F18" s="186"/>
      <c r="G18" s="186"/>
      <c r="H18" s="186"/>
      <c r="I18" s="186"/>
      <c r="J18" s="186"/>
      <c r="K18" s="186"/>
      <c r="L18" s="186"/>
      <c r="M18" s="186"/>
      <c r="N18" s="186"/>
      <c r="O18" s="186"/>
      <c r="P18" s="186"/>
      <c r="Q18" s="187"/>
    </row>
    <row r="19" spans="2:17" ht="21.95" customHeight="1" x14ac:dyDescent="0.15">
      <c r="B19" s="219">
        <f t="shared" si="0"/>
        <v>11</v>
      </c>
      <c r="C19" s="185" t="s">
        <v>195</v>
      </c>
      <c r="D19" s="186"/>
      <c r="E19" s="295" t="s">
        <v>204</v>
      </c>
      <c r="F19" s="186"/>
      <c r="G19" s="186"/>
      <c r="H19" s="186"/>
      <c r="I19" s="186"/>
      <c r="J19" s="186"/>
      <c r="K19" s="186"/>
      <c r="L19" s="186"/>
      <c r="M19" s="186"/>
      <c r="N19" s="186"/>
      <c r="O19" s="186"/>
      <c r="P19" s="186"/>
      <c r="Q19" s="187"/>
    </row>
    <row r="20" spans="2:17" ht="21.95" customHeight="1" x14ac:dyDescent="0.15">
      <c r="B20" s="219">
        <f t="shared" si="0"/>
        <v>12</v>
      </c>
      <c r="C20" s="185" t="s">
        <v>208</v>
      </c>
      <c r="D20" s="186"/>
      <c r="E20" s="295"/>
      <c r="F20" s="186"/>
      <c r="G20" s="186"/>
      <c r="H20" s="186"/>
      <c r="I20" s="186"/>
      <c r="J20" s="186"/>
      <c r="K20" s="186"/>
      <c r="L20" s="186"/>
      <c r="M20" s="186"/>
      <c r="N20" s="186"/>
      <c r="O20" s="186"/>
      <c r="P20" s="186"/>
      <c r="Q20" s="187"/>
    </row>
    <row r="21" spans="2:17" ht="21.95" customHeight="1" x14ac:dyDescent="0.15">
      <c r="B21" s="219">
        <f t="shared" si="0"/>
        <v>13</v>
      </c>
      <c r="C21" s="185" t="s">
        <v>212</v>
      </c>
      <c r="D21" s="186"/>
      <c r="E21" s="295" t="s">
        <v>204</v>
      </c>
      <c r="F21" s="186"/>
      <c r="G21" s="186"/>
      <c r="H21" s="186"/>
      <c r="I21" s="186"/>
      <c r="J21" s="186"/>
      <c r="K21" s="186"/>
      <c r="L21" s="186"/>
      <c r="M21" s="186"/>
      <c r="N21" s="186"/>
      <c r="O21" s="186"/>
      <c r="P21" s="186"/>
      <c r="Q21" s="187"/>
    </row>
    <row r="22" spans="2:17" ht="21.95" customHeight="1" x14ac:dyDescent="0.15">
      <c r="B22" s="219">
        <f t="shared" si="0"/>
        <v>14</v>
      </c>
      <c r="C22" s="185" t="s">
        <v>213</v>
      </c>
      <c r="D22" s="186"/>
      <c r="E22" s="295" t="s">
        <v>204</v>
      </c>
      <c r="F22" s="186"/>
      <c r="G22" s="186"/>
      <c r="H22" s="186"/>
      <c r="I22" s="186"/>
      <c r="J22" s="186"/>
      <c r="K22" s="186"/>
      <c r="L22" s="186"/>
      <c r="M22" s="186"/>
      <c r="N22" s="186"/>
      <c r="O22" s="186"/>
      <c r="P22" s="186"/>
      <c r="Q22" s="187"/>
    </row>
    <row r="23" spans="2:17" ht="21.95" customHeight="1" x14ac:dyDescent="0.15">
      <c r="B23" s="219">
        <f t="shared" si="0"/>
        <v>15</v>
      </c>
      <c r="C23" s="185" t="s">
        <v>214</v>
      </c>
      <c r="D23" s="186"/>
      <c r="E23" s="295" t="s">
        <v>204</v>
      </c>
      <c r="F23" s="186"/>
      <c r="G23" s="186"/>
      <c r="H23" s="186"/>
      <c r="I23" s="186"/>
      <c r="J23" s="186"/>
      <c r="K23" s="186"/>
      <c r="L23" s="186"/>
      <c r="M23" s="186"/>
      <c r="N23" s="186"/>
      <c r="O23" s="186"/>
      <c r="P23" s="186"/>
      <c r="Q23" s="187"/>
    </row>
    <row r="24" spans="2:17" ht="21.95" customHeight="1" x14ac:dyDescent="0.15">
      <c r="B24" s="219">
        <f t="shared" si="0"/>
        <v>16</v>
      </c>
      <c r="C24" s="185" t="s">
        <v>215</v>
      </c>
      <c r="D24" s="186"/>
      <c r="E24" s="295" t="s">
        <v>204</v>
      </c>
      <c r="F24" s="186"/>
      <c r="G24" s="186"/>
      <c r="H24" s="186"/>
      <c r="I24" s="186"/>
      <c r="J24" s="186"/>
      <c r="K24" s="186"/>
      <c r="L24" s="186"/>
      <c r="M24" s="186"/>
      <c r="N24" s="186"/>
      <c r="O24" s="186"/>
      <c r="P24" s="186"/>
      <c r="Q24" s="187"/>
    </row>
    <row r="25" spans="2:17" ht="21.95" customHeight="1" x14ac:dyDescent="0.15">
      <c r="B25" s="219">
        <f t="shared" si="0"/>
        <v>17</v>
      </c>
      <c r="C25" s="185" t="s">
        <v>216</v>
      </c>
      <c r="D25" s="186"/>
      <c r="E25" s="295" t="s">
        <v>204</v>
      </c>
      <c r="F25" s="186"/>
      <c r="G25" s="186"/>
      <c r="H25" s="186"/>
      <c r="I25" s="186"/>
      <c r="J25" s="186"/>
      <c r="K25" s="186"/>
      <c r="L25" s="186"/>
      <c r="M25" s="186"/>
      <c r="N25" s="186"/>
      <c r="O25" s="186"/>
      <c r="P25" s="186"/>
      <c r="Q25" s="187"/>
    </row>
    <row r="26" spans="2:17" ht="21.95" customHeight="1" x14ac:dyDescent="0.15">
      <c r="B26" s="219">
        <f t="shared" si="0"/>
        <v>18</v>
      </c>
      <c r="C26" s="185" t="s">
        <v>217</v>
      </c>
      <c r="D26" s="186"/>
      <c r="E26" s="295" t="s">
        <v>204</v>
      </c>
      <c r="F26" s="186"/>
      <c r="G26" s="186"/>
      <c r="H26" s="186"/>
      <c r="I26" s="186"/>
      <c r="J26" s="186"/>
      <c r="K26" s="186"/>
      <c r="L26" s="186"/>
      <c r="M26" s="186"/>
      <c r="N26" s="186"/>
      <c r="O26" s="186"/>
      <c r="P26" s="186"/>
      <c r="Q26" s="187"/>
    </row>
    <row r="27" spans="2:17" ht="21.95" customHeight="1" x14ac:dyDescent="0.15">
      <c r="B27" s="219">
        <f t="shared" si="0"/>
        <v>19</v>
      </c>
      <c r="C27" s="185" t="s">
        <v>218</v>
      </c>
      <c r="D27" s="186"/>
      <c r="E27" s="295" t="s">
        <v>204</v>
      </c>
      <c r="F27" s="186"/>
      <c r="G27" s="186"/>
      <c r="H27" s="186"/>
      <c r="I27" s="186"/>
      <c r="J27" s="186"/>
      <c r="K27" s="186"/>
      <c r="L27" s="186"/>
      <c r="M27" s="186"/>
      <c r="N27" s="186"/>
      <c r="O27" s="186"/>
      <c r="P27" s="186"/>
      <c r="Q27" s="187"/>
    </row>
    <row r="28" spans="2:17" ht="21.95" customHeight="1" x14ac:dyDescent="0.15">
      <c r="B28" s="219">
        <f t="shared" si="0"/>
        <v>20</v>
      </c>
      <c r="C28" s="185" t="s">
        <v>219</v>
      </c>
      <c r="D28" s="186"/>
      <c r="E28" s="295" t="s">
        <v>204</v>
      </c>
      <c r="F28" s="186"/>
      <c r="G28" s="186"/>
      <c r="H28" s="186"/>
      <c r="I28" s="186"/>
      <c r="J28" s="186"/>
      <c r="K28" s="186"/>
      <c r="L28" s="186"/>
      <c r="M28" s="186"/>
      <c r="N28" s="186"/>
      <c r="O28" s="186"/>
      <c r="P28" s="186"/>
      <c r="Q28" s="187"/>
    </row>
    <row r="29" spans="2:17" ht="21.95" customHeight="1" x14ac:dyDescent="0.15">
      <c r="B29" s="219">
        <f t="shared" si="0"/>
        <v>21</v>
      </c>
      <c r="C29" s="185" t="s">
        <v>209</v>
      </c>
      <c r="D29" s="186"/>
      <c r="E29" s="295"/>
      <c r="F29" s="186"/>
      <c r="G29" s="186"/>
      <c r="H29" s="186"/>
      <c r="I29" s="186"/>
      <c r="J29" s="186"/>
      <c r="K29" s="186"/>
      <c r="L29" s="186"/>
      <c r="M29" s="186"/>
      <c r="N29" s="186"/>
      <c r="O29" s="186"/>
      <c r="P29" s="186"/>
      <c r="Q29" s="187"/>
    </row>
    <row r="30" spans="2:17" ht="21.95" customHeight="1" x14ac:dyDescent="0.15">
      <c r="B30" s="219">
        <f t="shared" si="0"/>
        <v>22</v>
      </c>
      <c r="C30" s="185" t="s">
        <v>220</v>
      </c>
      <c r="D30" s="186"/>
      <c r="E30" s="295" t="s">
        <v>204</v>
      </c>
      <c r="F30" s="186"/>
      <c r="G30" s="186"/>
      <c r="H30" s="186"/>
      <c r="I30" s="186"/>
      <c r="J30" s="186"/>
      <c r="K30" s="186"/>
      <c r="L30" s="186"/>
      <c r="M30" s="186"/>
      <c r="N30" s="186"/>
      <c r="O30" s="186"/>
      <c r="P30" s="186"/>
      <c r="Q30" s="187"/>
    </row>
    <row r="31" spans="2:17" ht="21.95" customHeight="1" x14ac:dyDescent="0.15">
      <c r="B31" s="219">
        <f t="shared" si="0"/>
        <v>23</v>
      </c>
      <c r="C31" s="185" t="s">
        <v>221</v>
      </c>
      <c r="D31" s="186"/>
      <c r="E31" s="295" t="s">
        <v>204</v>
      </c>
      <c r="F31" s="186"/>
      <c r="G31" s="186"/>
      <c r="H31" s="186"/>
      <c r="I31" s="186"/>
      <c r="J31" s="186"/>
      <c r="K31" s="186"/>
      <c r="L31" s="186"/>
      <c r="M31" s="186"/>
      <c r="N31" s="186"/>
      <c r="O31" s="186"/>
      <c r="P31" s="186"/>
      <c r="Q31" s="187"/>
    </row>
    <row r="32" spans="2:17" ht="21.95" customHeight="1" x14ac:dyDescent="0.15">
      <c r="B32" s="219">
        <f t="shared" si="0"/>
        <v>24</v>
      </c>
      <c r="C32" s="185" t="s">
        <v>222</v>
      </c>
      <c r="D32" s="186"/>
      <c r="E32" s="295" t="s">
        <v>204</v>
      </c>
      <c r="F32" s="186"/>
      <c r="G32" s="186"/>
      <c r="H32" s="186"/>
      <c r="I32" s="186"/>
      <c r="J32" s="186"/>
      <c r="K32" s="186"/>
      <c r="L32" s="186"/>
      <c r="M32" s="186"/>
      <c r="N32" s="186"/>
      <c r="O32" s="186"/>
      <c r="P32" s="186"/>
      <c r="Q32" s="187"/>
    </row>
    <row r="33" spans="2:17" ht="21.95" customHeight="1" x14ac:dyDescent="0.15">
      <c r="B33" s="219">
        <f t="shared" si="0"/>
        <v>25</v>
      </c>
      <c r="C33" s="185" t="s">
        <v>223</v>
      </c>
      <c r="D33" s="186"/>
      <c r="E33" s="295" t="s">
        <v>204</v>
      </c>
      <c r="F33" s="186"/>
      <c r="G33" s="186"/>
      <c r="H33" s="186"/>
      <c r="I33" s="186"/>
      <c r="J33" s="186"/>
      <c r="K33" s="186"/>
      <c r="L33" s="186"/>
      <c r="M33" s="186"/>
      <c r="N33" s="186"/>
      <c r="O33" s="186"/>
      <c r="P33" s="186"/>
      <c r="Q33" s="187"/>
    </row>
    <row r="34" spans="2:17" ht="21.95" customHeight="1" x14ac:dyDescent="0.15">
      <c r="B34" s="219">
        <f t="shared" si="0"/>
        <v>26</v>
      </c>
      <c r="C34" s="185" t="s">
        <v>210</v>
      </c>
      <c r="D34" s="186"/>
      <c r="E34" s="295"/>
      <c r="F34" s="186"/>
      <c r="G34" s="186"/>
      <c r="H34" s="186"/>
      <c r="I34" s="186"/>
      <c r="J34" s="186"/>
      <c r="K34" s="186"/>
      <c r="L34" s="186"/>
      <c r="M34" s="186"/>
      <c r="N34" s="186"/>
      <c r="O34" s="186"/>
      <c r="P34" s="186"/>
      <c r="Q34" s="187"/>
    </row>
    <row r="35" spans="2:17" ht="21.95" customHeight="1" x14ac:dyDescent="0.15">
      <c r="B35" s="219">
        <f t="shared" si="0"/>
        <v>27</v>
      </c>
      <c r="C35" s="185" t="s">
        <v>224</v>
      </c>
      <c r="D35" s="186"/>
      <c r="E35" s="295" t="s">
        <v>204</v>
      </c>
      <c r="F35" s="186"/>
      <c r="G35" s="186"/>
      <c r="H35" s="186"/>
      <c r="I35" s="186"/>
      <c r="J35" s="186"/>
      <c r="K35" s="186"/>
      <c r="L35" s="186"/>
      <c r="M35" s="186"/>
      <c r="N35" s="186"/>
      <c r="O35" s="186"/>
      <c r="P35" s="186"/>
      <c r="Q35" s="187"/>
    </row>
    <row r="36" spans="2:17" ht="21.95" customHeight="1" x14ac:dyDescent="0.15">
      <c r="B36" s="219">
        <f t="shared" si="0"/>
        <v>28</v>
      </c>
      <c r="C36" s="185" t="s">
        <v>225</v>
      </c>
      <c r="D36" s="186"/>
      <c r="E36" s="295" t="s">
        <v>204</v>
      </c>
      <c r="F36" s="186"/>
      <c r="G36" s="186"/>
      <c r="H36" s="186"/>
      <c r="I36" s="186"/>
      <c r="J36" s="186"/>
      <c r="K36" s="186"/>
      <c r="L36" s="186"/>
      <c r="M36" s="186"/>
      <c r="N36" s="186"/>
      <c r="O36" s="186"/>
      <c r="P36" s="186"/>
      <c r="Q36" s="187"/>
    </row>
    <row r="37" spans="2:17" ht="21.95" customHeight="1" x14ac:dyDescent="0.15">
      <c r="B37" s="219">
        <f t="shared" si="0"/>
        <v>29</v>
      </c>
      <c r="C37" s="185" t="s">
        <v>226</v>
      </c>
      <c r="D37" s="186"/>
      <c r="E37" s="295" t="s">
        <v>204</v>
      </c>
      <c r="F37" s="186"/>
      <c r="G37" s="186"/>
      <c r="H37" s="186"/>
      <c r="I37" s="186"/>
      <c r="J37" s="186"/>
      <c r="K37" s="186"/>
      <c r="L37" s="186"/>
      <c r="M37" s="186"/>
      <c r="N37" s="186"/>
      <c r="O37" s="186"/>
      <c r="P37" s="186"/>
      <c r="Q37" s="187"/>
    </row>
    <row r="38" spans="2:17" ht="21.95" customHeight="1" x14ac:dyDescent="0.15">
      <c r="B38" s="219">
        <f t="shared" si="0"/>
        <v>30</v>
      </c>
      <c r="C38" s="185" t="s">
        <v>211</v>
      </c>
      <c r="D38" s="186"/>
      <c r="E38" s="295"/>
      <c r="F38" s="186"/>
      <c r="G38" s="186"/>
      <c r="H38" s="186"/>
      <c r="I38" s="186"/>
      <c r="J38" s="186"/>
      <c r="K38" s="186"/>
      <c r="L38" s="186"/>
      <c r="M38" s="186"/>
      <c r="N38" s="186"/>
      <c r="O38" s="186"/>
      <c r="P38" s="186"/>
      <c r="Q38" s="187"/>
    </row>
    <row r="39" spans="2:17" ht="21.95" customHeight="1" x14ac:dyDescent="0.15">
      <c r="B39" s="219">
        <f t="shared" si="0"/>
        <v>31</v>
      </c>
      <c r="C39" s="185" t="s">
        <v>227</v>
      </c>
      <c r="D39" s="186"/>
      <c r="E39" s="295" t="s">
        <v>204</v>
      </c>
      <c r="F39" s="186"/>
      <c r="G39" s="186"/>
      <c r="H39" s="186"/>
      <c r="I39" s="186"/>
      <c r="J39" s="186"/>
      <c r="K39" s="186"/>
      <c r="L39" s="186"/>
      <c r="M39" s="186"/>
      <c r="N39" s="186"/>
      <c r="O39" s="186"/>
      <c r="P39" s="186"/>
      <c r="Q39" s="187"/>
    </row>
    <row r="40" spans="2:17" ht="21.95" customHeight="1" x14ac:dyDescent="0.15">
      <c r="B40" s="219">
        <f t="shared" si="0"/>
        <v>32</v>
      </c>
      <c r="C40" s="185" t="s">
        <v>228</v>
      </c>
      <c r="D40" s="186"/>
      <c r="E40" s="295" t="s">
        <v>204</v>
      </c>
      <c r="F40" s="186"/>
      <c r="G40" s="186"/>
      <c r="H40" s="186"/>
      <c r="I40" s="186"/>
      <c r="J40" s="186"/>
      <c r="K40" s="186"/>
      <c r="L40" s="186"/>
      <c r="M40" s="186"/>
      <c r="N40" s="186"/>
      <c r="O40" s="186"/>
      <c r="P40" s="186"/>
      <c r="Q40" s="187"/>
    </row>
    <row r="41" spans="2:17" ht="21.95" customHeight="1" x14ac:dyDescent="0.15">
      <c r="B41" s="219">
        <f t="shared" si="0"/>
        <v>33</v>
      </c>
      <c r="C41" s="185" t="s">
        <v>229</v>
      </c>
      <c r="D41" s="186"/>
      <c r="E41" s="295" t="s">
        <v>204</v>
      </c>
      <c r="F41" s="186"/>
      <c r="G41" s="186"/>
      <c r="H41" s="186"/>
      <c r="I41" s="186"/>
      <c r="J41" s="186"/>
      <c r="K41" s="186"/>
      <c r="L41" s="186"/>
      <c r="M41" s="186"/>
      <c r="N41" s="186"/>
      <c r="O41" s="186"/>
      <c r="P41" s="186"/>
      <c r="Q41" s="187"/>
    </row>
    <row r="42" spans="2:17" ht="21.95" customHeight="1" x14ac:dyDescent="0.15">
      <c r="B42" s="219">
        <f t="shared" si="0"/>
        <v>34</v>
      </c>
      <c r="C42" s="185" t="s">
        <v>230</v>
      </c>
      <c r="D42" s="186"/>
      <c r="E42" s="295" t="s">
        <v>204</v>
      </c>
      <c r="F42" s="186"/>
      <c r="G42" s="186"/>
      <c r="H42" s="186"/>
      <c r="I42" s="186"/>
      <c r="J42" s="186"/>
      <c r="K42" s="186"/>
      <c r="L42" s="186"/>
      <c r="M42" s="186"/>
      <c r="N42" s="186"/>
      <c r="O42" s="186"/>
      <c r="P42" s="186"/>
      <c r="Q42" s="187"/>
    </row>
    <row r="43" spans="2:17" ht="21.95" customHeight="1" x14ac:dyDescent="0.15">
      <c r="B43" s="219">
        <f t="shared" si="0"/>
        <v>35</v>
      </c>
      <c r="C43" s="185" t="s">
        <v>231</v>
      </c>
      <c r="D43" s="186"/>
      <c r="E43" s="295" t="s">
        <v>204</v>
      </c>
      <c r="F43" s="186"/>
      <c r="G43" s="186"/>
      <c r="H43" s="186"/>
      <c r="I43" s="186"/>
      <c r="J43" s="186"/>
      <c r="K43" s="186"/>
      <c r="L43" s="186"/>
      <c r="M43" s="186"/>
      <c r="N43" s="186"/>
      <c r="O43" s="186"/>
      <c r="P43" s="186"/>
      <c r="Q43" s="187"/>
    </row>
    <row r="44" spans="2:17" ht="21.95" customHeight="1" x14ac:dyDescent="0.15">
      <c r="B44" s="219">
        <f t="shared" si="0"/>
        <v>36</v>
      </c>
      <c r="C44" s="185" t="s">
        <v>232</v>
      </c>
      <c r="D44" s="186"/>
      <c r="E44" s="295" t="s">
        <v>204</v>
      </c>
      <c r="F44" s="186"/>
      <c r="G44" s="186"/>
      <c r="H44" s="186"/>
      <c r="I44" s="186"/>
      <c r="J44" s="186"/>
      <c r="K44" s="186"/>
      <c r="L44" s="186"/>
      <c r="M44" s="186"/>
      <c r="N44" s="186"/>
      <c r="O44" s="186"/>
      <c r="P44" s="186"/>
      <c r="Q44" s="187"/>
    </row>
    <row r="45" spans="2:17" ht="21.95" customHeight="1" x14ac:dyDescent="0.15">
      <c r="B45" s="219">
        <f t="shared" si="0"/>
        <v>37</v>
      </c>
      <c r="C45" s="185" t="s">
        <v>233</v>
      </c>
      <c r="D45" s="186"/>
      <c r="E45" s="295" t="s">
        <v>204</v>
      </c>
      <c r="F45" s="186"/>
      <c r="G45" s="186"/>
      <c r="H45" s="186"/>
      <c r="I45" s="186"/>
      <c r="J45" s="186"/>
      <c r="K45" s="186"/>
      <c r="L45" s="186"/>
      <c r="M45" s="186"/>
      <c r="N45" s="186"/>
      <c r="O45" s="186"/>
      <c r="P45" s="186"/>
      <c r="Q45" s="187"/>
    </row>
    <row r="46" spans="2:17" ht="21.95" customHeight="1" x14ac:dyDescent="0.15">
      <c r="B46" s="219">
        <f t="shared" si="0"/>
        <v>38</v>
      </c>
      <c r="C46" s="185" t="s">
        <v>238</v>
      </c>
      <c r="D46" s="186"/>
      <c r="E46" s="295"/>
      <c r="F46" s="186"/>
      <c r="G46" s="186"/>
      <c r="H46" s="186"/>
      <c r="I46" s="186"/>
      <c r="J46" s="186"/>
      <c r="K46" s="186"/>
      <c r="L46" s="186"/>
      <c r="M46" s="186"/>
      <c r="N46" s="186"/>
      <c r="O46" s="186"/>
      <c r="P46" s="186"/>
      <c r="Q46" s="187"/>
    </row>
    <row r="47" spans="2:17" ht="21.95" customHeight="1" x14ac:dyDescent="0.15">
      <c r="B47" s="219">
        <f t="shared" si="0"/>
        <v>39</v>
      </c>
      <c r="C47" s="185" t="s">
        <v>239</v>
      </c>
      <c r="D47" s="186"/>
      <c r="E47" s="295" t="s">
        <v>204</v>
      </c>
      <c r="F47" s="186"/>
      <c r="G47" s="186"/>
      <c r="H47" s="186"/>
      <c r="I47" s="186"/>
      <c r="J47" s="186"/>
      <c r="K47" s="186"/>
      <c r="L47" s="186"/>
      <c r="M47" s="186"/>
      <c r="N47" s="186"/>
      <c r="O47" s="186"/>
      <c r="P47" s="186"/>
      <c r="Q47" s="187"/>
    </row>
    <row r="48" spans="2:17" ht="21.95" customHeight="1" x14ac:dyDescent="0.15">
      <c r="B48" s="219">
        <f t="shared" si="0"/>
        <v>40</v>
      </c>
      <c r="C48" s="185" t="s">
        <v>196</v>
      </c>
      <c r="D48" s="186"/>
      <c r="E48" s="295" t="s">
        <v>204</v>
      </c>
      <c r="F48" s="186"/>
      <c r="G48" s="186"/>
      <c r="H48" s="186"/>
      <c r="I48" s="186"/>
      <c r="J48" s="186"/>
      <c r="K48" s="186"/>
      <c r="L48" s="186"/>
      <c r="M48" s="186"/>
      <c r="N48" s="186"/>
      <c r="O48" s="186"/>
      <c r="P48" s="186"/>
      <c r="Q48" s="187"/>
    </row>
    <row r="49" spans="2:18" ht="21.95" customHeight="1" x14ac:dyDescent="0.15">
      <c r="B49" s="219">
        <f t="shared" si="0"/>
        <v>41</v>
      </c>
      <c r="C49" s="222" t="s">
        <v>202</v>
      </c>
      <c r="D49" s="223"/>
      <c r="E49" s="224"/>
      <c r="F49" s="223"/>
      <c r="G49" s="223"/>
      <c r="H49" s="223"/>
      <c r="I49" s="223"/>
      <c r="J49" s="223"/>
      <c r="K49" s="223"/>
      <c r="L49" s="223"/>
      <c r="M49" s="223"/>
      <c r="N49" s="223"/>
      <c r="O49" s="223"/>
      <c r="P49" s="223"/>
      <c r="Q49" s="225"/>
    </row>
    <row r="50" spans="2:18" ht="21.95" customHeight="1" x14ac:dyDescent="0.15">
      <c r="B50" s="219">
        <f t="shared" si="0"/>
        <v>42</v>
      </c>
      <c r="C50" s="185" t="s">
        <v>197</v>
      </c>
      <c r="D50" s="186"/>
      <c r="E50" s="295" t="s">
        <v>204</v>
      </c>
      <c r="F50" s="186"/>
      <c r="G50" s="186"/>
      <c r="H50" s="186"/>
      <c r="I50" s="186"/>
      <c r="J50" s="186"/>
      <c r="K50" s="186"/>
      <c r="L50" s="186"/>
      <c r="M50" s="186"/>
      <c r="N50" s="186"/>
      <c r="O50" s="186"/>
      <c r="P50" s="186"/>
      <c r="Q50" s="187"/>
    </row>
    <row r="51" spans="2:18" ht="21.95" customHeight="1" x14ac:dyDescent="0.15">
      <c r="B51" s="219">
        <f t="shared" si="0"/>
        <v>43</v>
      </c>
      <c r="C51" s="185" t="s">
        <v>198</v>
      </c>
      <c r="D51" s="186"/>
      <c r="E51" s="295" t="s">
        <v>204</v>
      </c>
      <c r="F51" s="186"/>
      <c r="G51" s="186"/>
      <c r="H51" s="186"/>
      <c r="I51" s="186"/>
      <c r="J51" s="186"/>
      <c r="K51" s="186"/>
      <c r="L51" s="186"/>
      <c r="M51" s="186"/>
      <c r="N51" s="186"/>
      <c r="O51" s="186"/>
      <c r="P51" s="186"/>
      <c r="Q51" s="187"/>
    </row>
    <row r="52" spans="2:18" ht="21.95" customHeight="1" x14ac:dyDescent="0.15">
      <c r="B52" s="219">
        <f t="shared" si="0"/>
        <v>44</v>
      </c>
      <c r="C52" s="185" t="s">
        <v>199</v>
      </c>
      <c r="D52" s="305"/>
      <c r="E52" s="295" t="s">
        <v>204</v>
      </c>
      <c r="F52" s="305"/>
      <c r="G52" s="305"/>
      <c r="H52" s="305"/>
      <c r="I52" s="305"/>
      <c r="J52" s="305"/>
      <c r="K52" s="305"/>
      <c r="L52" s="305"/>
      <c r="M52" s="305"/>
      <c r="N52" s="305"/>
      <c r="O52" s="305"/>
      <c r="P52" s="305"/>
      <c r="Q52" s="187"/>
    </row>
    <row r="53" spans="2:18" ht="21.95" customHeight="1" x14ac:dyDescent="0.15">
      <c r="B53" s="219">
        <f t="shared" si="0"/>
        <v>45</v>
      </c>
      <c r="C53" s="185" t="s">
        <v>200</v>
      </c>
      <c r="D53" s="186"/>
      <c r="E53" s="295" t="s">
        <v>204</v>
      </c>
      <c r="F53" s="186"/>
      <c r="G53" s="186"/>
      <c r="H53" s="186"/>
      <c r="I53" s="186"/>
      <c r="J53" s="186"/>
      <c r="K53" s="186"/>
      <c r="L53" s="186"/>
      <c r="M53" s="186"/>
      <c r="N53" s="186"/>
      <c r="O53" s="186"/>
      <c r="P53" s="186"/>
      <c r="Q53" s="187"/>
    </row>
    <row r="54" spans="2:18" ht="21.95" customHeight="1" x14ac:dyDescent="0.15">
      <c r="B54" s="219">
        <f t="shared" si="0"/>
        <v>46</v>
      </c>
      <c r="C54" s="185" t="s">
        <v>206</v>
      </c>
      <c r="D54" s="186"/>
      <c r="E54" s="295" t="s">
        <v>204</v>
      </c>
      <c r="F54" s="186"/>
      <c r="G54" s="186"/>
      <c r="H54" s="186"/>
      <c r="I54" s="186"/>
      <c r="J54" s="186"/>
      <c r="K54" s="186"/>
      <c r="L54" s="186"/>
      <c r="M54" s="186"/>
      <c r="N54" s="186"/>
      <c r="O54" s="186"/>
      <c r="P54" s="186"/>
      <c r="Q54" s="187"/>
    </row>
    <row r="55" spans="2:18" ht="21.95" customHeight="1" x14ac:dyDescent="0.15">
      <c r="B55" s="219">
        <f t="shared" si="0"/>
        <v>47</v>
      </c>
      <c r="C55" s="185" t="s">
        <v>207</v>
      </c>
      <c r="D55" s="186"/>
      <c r="E55" s="295" t="s">
        <v>204</v>
      </c>
      <c r="F55" s="186"/>
      <c r="G55" s="186"/>
      <c r="H55" s="186"/>
      <c r="I55" s="186"/>
      <c r="J55" s="186"/>
      <c r="K55" s="186"/>
      <c r="L55" s="186"/>
      <c r="M55" s="186"/>
      <c r="N55" s="186"/>
      <c r="O55" s="186"/>
      <c r="P55" s="186"/>
      <c r="Q55" s="187"/>
    </row>
    <row r="56" spans="2:18" ht="21.95" customHeight="1" x14ac:dyDescent="0.15">
      <c r="B56" s="219">
        <f t="shared" si="0"/>
        <v>48</v>
      </c>
      <c r="C56" s="185"/>
      <c r="D56" s="186"/>
      <c r="E56" s="295"/>
      <c r="F56" s="186"/>
      <c r="G56" s="186"/>
      <c r="H56" s="186"/>
      <c r="I56" s="186"/>
      <c r="J56" s="186"/>
      <c r="K56" s="186"/>
      <c r="L56" s="186"/>
      <c r="M56" s="186"/>
      <c r="N56" s="186"/>
      <c r="O56" s="186"/>
      <c r="P56" s="186"/>
      <c r="Q56" s="187"/>
    </row>
    <row r="57" spans="2:18" ht="21.95" customHeight="1" x14ac:dyDescent="0.15">
      <c r="B57" s="219">
        <f t="shared" si="0"/>
        <v>49</v>
      </c>
      <c r="C57" s="185"/>
      <c r="D57" s="186"/>
      <c r="E57" s="295"/>
      <c r="F57" s="186"/>
      <c r="G57" s="186"/>
      <c r="H57" s="186"/>
      <c r="I57" s="186"/>
      <c r="J57" s="186"/>
      <c r="K57" s="186"/>
      <c r="L57" s="186"/>
      <c r="M57" s="186"/>
      <c r="N57" s="186"/>
      <c r="O57" s="186"/>
      <c r="P57" s="186"/>
      <c r="Q57" s="187"/>
    </row>
    <row r="58" spans="2:18" ht="21.95" customHeight="1" x14ac:dyDescent="0.15">
      <c r="B58" s="219">
        <f t="shared" si="0"/>
        <v>50</v>
      </c>
      <c r="C58" s="185"/>
      <c r="D58" s="186"/>
      <c r="E58" s="295"/>
      <c r="F58" s="186"/>
      <c r="G58" s="186"/>
      <c r="H58" s="186"/>
      <c r="I58" s="186"/>
      <c r="J58" s="186"/>
      <c r="K58" s="186"/>
      <c r="L58" s="186"/>
      <c r="M58" s="186"/>
      <c r="N58" s="186"/>
      <c r="O58" s="186"/>
      <c r="P58" s="186"/>
      <c r="Q58" s="187"/>
    </row>
    <row r="59" spans="2:18" ht="21.95" customHeight="1" thickBot="1" x14ac:dyDescent="0.2">
      <c r="B59" s="220">
        <f t="shared" si="0"/>
        <v>51</v>
      </c>
      <c r="C59" s="189" t="s">
        <v>122</v>
      </c>
      <c r="D59" s="190"/>
      <c r="E59" s="189"/>
      <c r="F59" s="190"/>
      <c r="G59" s="190"/>
      <c r="H59" s="190"/>
      <c r="I59" s="190"/>
      <c r="J59" s="190"/>
      <c r="K59" s="190"/>
      <c r="L59" s="190"/>
      <c r="M59" s="190"/>
      <c r="N59" s="190"/>
      <c r="O59" s="190"/>
      <c r="P59" s="190"/>
      <c r="Q59" s="191"/>
    </row>
    <row r="60" spans="2:18" ht="21.95" customHeight="1" thickTop="1" x14ac:dyDescent="0.15">
      <c r="B60" s="215" t="s">
        <v>157</v>
      </c>
      <c r="G60" s="216" t="s">
        <v>158</v>
      </c>
      <c r="H60" s="217"/>
      <c r="I60" s="217"/>
      <c r="J60" s="217"/>
      <c r="K60" s="217"/>
      <c r="L60" s="217"/>
      <c r="M60" s="217"/>
      <c r="N60" s="217"/>
      <c r="O60" s="217"/>
      <c r="P60" s="217"/>
      <c r="Q60" s="218"/>
      <c r="R60" s="192"/>
    </row>
    <row r="61" spans="2:18" ht="21.95" customHeight="1" x14ac:dyDescent="0.15">
      <c r="B61" s="206" t="s">
        <v>205</v>
      </c>
      <c r="G61" s="210" t="s">
        <v>159</v>
      </c>
      <c r="H61" s="193">
        <f>H59+H60</f>
        <v>0</v>
      </c>
      <c r="I61" s="193">
        <f t="shared" ref="I61:P61" si="1">I59+I60</f>
        <v>0</v>
      </c>
      <c r="J61" s="193">
        <f t="shared" si="1"/>
        <v>0</v>
      </c>
      <c r="K61" s="193">
        <f t="shared" si="1"/>
        <v>0</v>
      </c>
      <c r="L61" s="193">
        <f t="shared" si="1"/>
        <v>0</v>
      </c>
      <c r="M61" s="193">
        <f t="shared" si="1"/>
        <v>0</v>
      </c>
      <c r="N61" s="193">
        <f t="shared" si="1"/>
        <v>0</v>
      </c>
      <c r="O61" s="193">
        <f t="shared" si="1"/>
        <v>0</v>
      </c>
      <c r="P61" s="193">
        <f t="shared" si="1"/>
        <v>0</v>
      </c>
      <c r="Q61" s="213"/>
      <c r="R61" s="192"/>
    </row>
    <row r="62" spans="2:18" ht="21.95" customHeight="1" x14ac:dyDescent="0.15">
      <c r="B62" s="206" t="s">
        <v>160</v>
      </c>
      <c r="G62" s="210" t="s">
        <v>161</v>
      </c>
      <c r="H62" s="209">
        <v>0.1</v>
      </c>
      <c r="I62" s="194">
        <f>$H$62</f>
        <v>0.1</v>
      </c>
      <c r="J62" s="194">
        <f t="shared" ref="J62:P62" si="2">$H$62</f>
        <v>0.1</v>
      </c>
      <c r="K62" s="194">
        <f t="shared" si="2"/>
        <v>0.1</v>
      </c>
      <c r="L62" s="194">
        <f t="shared" si="2"/>
        <v>0.1</v>
      </c>
      <c r="M62" s="194">
        <f t="shared" si="2"/>
        <v>0.1</v>
      </c>
      <c r="N62" s="194">
        <f t="shared" si="2"/>
        <v>0.1</v>
      </c>
      <c r="O62" s="194">
        <f t="shared" si="2"/>
        <v>0.1</v>
      </c>
      <c r="P62" s="194">
        <f t="shared" si="2"/>
        <v>0.1</v>
      </c>
      <c r="Q62" s="213"/>
      <c r="R62" s="192"/>
    </row>
    <row r="63" spans="2:18" ht="21.95" customHeight="1" x14ac:dyDescent="0.15">
      <c r="B63" s="206" t="s">
        <v>162</v>
      </c>
      <c r="G63" s="210" t="s">
        <v>163</v>
      </c>
      <c r="H63" s="193">
        <f>H61*H62</f>
        <v>0</v>
      </c>
      <c r="I63" s="193">
        <f t="shared" ref="I63:P63" si="3">I61*I62</f>
        <v>0</v>
      </c>
      <c r="J63" s="193">
        <f t="shared" si="3"/>
        <v>0</v>
      </c>
      <c r="K63" s="193">
        <f t="shared" si="3"/>
        <v>0</v>
      </c>
      <c r="L63" s="193">
        <f t="shared" si="3"/>
        <v>0</v>
      </c>
      <c r="M63" s="193">
        <f t="shared" si="3"/>
        <v>0</v>
      </c>
      <c r="N63" s="193">
        <f t="shared" si="3"/>
        <v>0</v>
      </c>
      <c r="O63" s="193">
        <f t="shared" si="3"/>
        <v>0</v>
      </c>
      <c r="P63" s="193">
        <f t="shared" si="3"/>
        <v>0</v>
      </c>
      <c r="Q63" s="213"/>
      <c r="R63" s="192"/>
    </row>
    <row r="64" spans="2:18" ht="21.95" customHeight="1" thickBot="1" x14ac:dyDescent="0.2">
      <c r="B64" s="195"/>
      <c r="G64" s="211" t="s">
        <v>164</v>
      </c>
      <c r="H64" s="212">
        <f>H61+H63</f>
        <v>0</v>
      </c>
      <c r="I64" s="212">
        <f t="shared" ref="I64:P64" si="4">I61+I63</f>
        <v>0</v>
      </c>
      <c r="J64" s="212">
        <f t="shared" si="4"/>
        <v>0</v>
      </c>
      <c r="K64" s="212">
        <f t="shared" si="4"/>
        <v>0</v>
      </c>
      <c r="L64" s="212">
        <f t="shared" si="4"/>
        <v>0</v>
      </c>
      <c r="M64" s="212">
        <f t="shared" si="4"/>
        <v>0</v>
      </c>
      <c r="N64" s="212">
        <f t="shared" si="4"/>
        <v>0</v>
      </c>
      <c r="O64" s="212">
        <f t="shared" si="4"/>
        <v>0</v>
      </c>
      <c r="P64" s="212">
        <f t="shared" si="4"/>
        <v>0</v>
      </c>
      <c r="Q64" s="214"/>
      <c r="R64" s="192"/>
    </row>
    <row r="65" spans="2:18" x14ac:dyDescent="0.15">
      <c r="B65" s="196"/>
      <c r="R65" s="192"/>
    </row>
  </sheetData>
  <mergeCells count="13">
    <mergeCell ref="G6:G7"/>
    <mergeCell ref="H6:P6"/>
    <mergeCell ref="Q6:Q7"/>
    <mergeCell ref="C3:D3"/>
    <mergeCell ref="F3:H3"/>
    <mergeCell ref="C4:D4"/>
    <mergeCell ref="F4:H4"/>
    <mergeCell ref="B5:C5"/>
    <mergeCell ref="B6:B7"/>
    <mergeCell ref="C6:C7"/>
    <mergeCell ref="D6:D7"/>
    <mergeCell ref="E6:E7"/>
    <mergeCell ref="F6:F7"/>
  </mergeCells>
  <phoneticPr fontId="20"/>
  <pageMargins left="0.31496062992125984" right="0.31496062992125984" top="1.3385826771653544" bottom="0.74803149606299213" header="0.31496062992125984" footer="0.31496062992125984"/>
  <pageSetup paperSize="8" scale="40" orientation="portrait" r:id="rId1"/>
  <headerFooter>
    <oddFooter xml:space="preserve">&amp;C&amp;P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【様式】見積書</vt:lpstr>
      <vt:lpstr>【記入例】見積書</vt:lpstr>
      <vt:lpstr>【様式1-1】ハードウェア一覧</vt:lpstr>
      <vt:lpstr>【様式1-2】OS・ミドルウェア・ソフトウェア一覧</vt:lpstr>
      <vt:lpstr>【様式1-3】システム構築一覧</vt:lpstr>
      <vt:lpstr>【様式1-4】運用保守項目一覧</vt:lpstr>
      <vt:lpstr>【記入例】見積書!Print_Area</vt:lpstr>
      <vt:lpstr>【様式】見積書!Print_Area</vt:lpstr>
      <vt:lpstr>'【様式1-3】システム構築一覧'!Print_Area</vt:lpstr>
      <vt:lpstr>'【様式1-4】運用保守項目一覧'!Print_Area</vt:lpstr>
      <vt:lpstr>'【様式1-3】システム構築一覧'!Print_Titles</vt:lpstr>
      <vt:lpstr>'【様式1-4】運用保守項目一覧'!Print_Titles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2022-12-27T08:01:35Z</dcterms:created>
  <dcterms:modified xsi:type="dcterms:W3CDTF">2025-06-25T07:47:04Z</dcterms:modified>
</cp:coreProperties>
</file>